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03328\Desktop\"/>
    </mc:Choice>
  </mc:AlternateContent>
  <xr:revisionPtr revIDLastSave="0" documentId="13_ncr:1_{3FE054E4-822C-4E66-AF53-C339D0A79C6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D44" i="1" l="1"/>
  <c r="E108" i="2" l="1"/>
  <c r="C108" i="2"/>
  <c r="I108" i="2"/>
  <c r="H108" i="2"/>
  <c r="D108" i="2"/>
  <c r="C69" i="2"/>
  <c r="D69" i="2"/>
  <c r="E69" i="2"/>
  <c r="F69" i="2"/>
  <c r="G69" i="2"/>
  <c r="H69" i="2"/>
  <c r="I69" i="2"/>
  <c r="C73" i="2"/>
  <c r="D73" i="2"/>
  <c r="E73" i="2"/>
  <c r="F73" i="2"/>
  <c r="G73" i="2"/>
  <c r="H73" i="2"/>
  <c r="I73" i="2"/>
  <c r="F67" i="2"/>
  <c r="H51" i="2"/>
  <c r="I51" i="2" l="1"/>
  <c r="G51" i="2"/>
  <c r="F51" i="2"/>
  <c r="E51" i="2"/>
  <c r="D51" i="2"/>
  <c r="D44" i="2"/>
  <c r="G108" i="2" l="1"/>
  <c r="H107" i="2"/>
  <c r="G107" i="2"/>
  <c r="H103" i="2"/>
  <c r="G103" i="2"/>
  <c r="H87" i="2"/>
  <c r="G87" i="2"/>
  <c r="H79" i="2"/>
  <c r="G79" i="2"/>
  <c r="H67" i="2"/>
  <c r="G67" i="2"/>
  <c r="H62" i="2"/>
  <c r="G62" i="2"/>
  <c r="H56" i="2"/>
  <c r="G56" i="2"/>
  <c r="H44" i="2"/>
  <c r="G44" i="2"/>
  <c r="F107" i="2"/>
  <c r="F103" i="2"/>
  <c r="F87" i="2"/>
  <c r="F79" i="2"/>
  <c r="F62" i="2"/>
  <c r="F56" i="2"/>
  <c r="F44" i="2"/>
  <c r="E107" i="2"/>
  <c r="E103" i="2"/>
  <c r="E87" i="2"/>
  <c r="E79" i="2"/>
  <c r="E67" i="2"/>
  <c r="E62" i="2"/>
  <c r="E56" i="2"/>
  <c r="E44" i="2"/>
  <c r="D107" i="2"/>
  <c r="D103" i="2"/>
  <c r="D87" i="2"/>
  <c r="D79" i="2"/>
  <c r="D67" i="2"/>
  <c r="D62" i="2"/>
  <c r="D56" i="2"/>
  <c r="C107" i="2"/>
  <c r="C103" i="2"/>
  <c r="C87" i="2"/>
  <c r="C79" i="2"/>
  <c r="C67" i="2"/>
  <c r="C62" i="2"/>
  <c r="C58" i="2"/>
  <c r="C56" i="2"/>
  <c r="C51" i="2"/>
  <c r="C44" i="2"/>
  <c r="I30" i="1"/>
  <c r="H30" i="1"/>
  <c r="F30" i="1"/>
  <c r="E30" i="1"/>
  <c r="D30" i="1"/>
  <c r="F108" i="2" l="1"/>
  <c r="D38" i="1"/>
  <c r="D41" i="1"/>
  <c r="D45" i="1" l="1"/>
  <c r="I107" i="2"/>
  <c r="I103" i="2"/>
  <c r="I87" i="2"/>
  <c r="I79" i="2"/>
  <c r="I67" i="2"/>
  <c r="I62" i="2"/>
  <c r="I56" i="2"/>
  <c r="I44" i="2"/>
  <c r="J30" i="1"/>
  <c r="G30" i="1"/>
</calcChain>
</file>

<file path=xl/sharedStrings.xml><?xml version="1.0" encoding="utf-8"?>
<sst xmlns="http://schemas.openxmlformats.org/spreadsheetml/2006/main" count="284" uniqueCount="252">
  <si>
    <t xml:space="preserve"> </t>
  </si>
  <si>
    <t xml:space="preserve">   </t>
  </si>
  <si>
    <t>Daňové príjmy</t>
  </si>
  <si>
    <t>41 1 111 003</t>
  </si>
  <si>
    <t>Výnos dane z príjmov územ.samosprávy</t>
  </si>
  <si>
    <t>41 1 121 001</t>
  </si>
  <si>
    <t>Daň z pozemkov</t>
  </si>
  <si>
    <t>41 1 121 002</t>
  </si>
  <si>
    <t>Daň zo stavieb</t>
  </si>
  <si>
    <t>41 1 133 001</t>
  </si>
  <si>
    <t>Daň za psa</t>
  </si>
  <si>
    <t>41 1 133 013</t>
  </si>
  <si>
    <t>Poplatok za komunálny odpad + vrece</t>
  </si>
  <si>
    <t>Nedaňové príjmy</t>
  </si>
  <si>
    <t>41 1 212 002</t>
  </si>
  <si>
    <t>Príjmy z prenajatých pozemkov</t>
  </si>
  <si>
    <t>41 1 212 003</t>
  </si>
  <si>
    <t>Príjmy z prenajatých budov</t>
  </si>
  <si>
    <t xml:space="preserve">41 1 212 003 1 </t>
  </si>
  <si>
    <t>41 1 212 004</t>
  </si>
  <si>
    <t>Príjmy z prenajatých strojov</t>
  </si>
  <si>
    <t>41 1 221 004</t>
  </si>
  <si>
    <t>Administratívne poplatky</t>
  </si>
  <si>
    <t>41 1 223 001</t>
  </si>
  <si>
    <t>S P O L U :</t>
  </si>
  <si>
    <t>SPOLU:</t>
  </si>
  <si>
    <t>Príjmy z prenájmu bytov</t>
  </si>
  <si>
    <t>Príjmy z</t>
  </si>
  <si>
    <t>dobropisov</t>
  </si>
  <si>
    <t>vratiek</t>
  </si>
  <si>
    <t>01 1 1 631 001</t>
  </si>
  <si>
    <t>01 1 1 631 002</t>
  </si>
  <si>
    <t>01 1 1 611</t>
  </si>
  <si>
    <t>01 1 1 625 001</t>
  </si>
  <si>
    <t>01 1 1 625 002</t>
  </si>
  <si>
    <t>01 1 1 625 003</t>
  </si>
  <si>
    <t>01 1 1 625 004</t>
  </si>
  <si>
    <t>01 1 1 625 005</t>
  </si>
  <si>
    <t>01 1 1 625 007</t>
  </si>
  <si>
    <t>01 1 1 642 006</t>
  </si>
  <si>
    <t>01 1 1 637 027</t>
  </si>
  <si>
    <t>01 1 1 637 003</t>
  </si>
  <si>
    <t>01 1 1 637 026</t>
  </si>
  <si>
    <t>01 1 1 633 006</t>
  </si>
  <si>
    <t>01 1 1 637 004</t>
  </si>
  <si>
    <t>01 1 1 633 015</t>
  </si>
  <si>
    <t>05 1 0 637 012</t>
  </si>
  <si>
    <t>05 1 0 637 004</t>
  </si>
  <si>
    <t>05 1 0 633 006</t>
  </si>
  <si>
    <t xml:space="preserve">05 1 0  637 004 </t>
  </si>
  <si>
    <t>06 4 0 632 001</t>
  </si>
  <si>
    <t>06 3 0 632 001</t>
  </si>
  <si>
    <t>06 3 0 635 004</t>
  </si>
  <si>
    <t>06 3 0 637 004</t>
  </si>
  <si>
    <t>06 3 0 637 011</t>
  </si>
  <si>
    <t>06 3 0 633 006</t>
  </si>
  <si>
    <t>06 3 0 636 002</t>
  </si>
  <si>
    <t>06 1 0 637 004</t>
  </si>
  <si>
    <t>06 1 0 633 006</t>
  </si>
  <si>
    <t>06 1 0 632 001</t>
  </si>
  <si>
    <t>06 1 0 611</t>
  </si>
  <si>
    <t>06 1 0 623</t>
  </si>
  <si>
    <t>06 1 0 625 001</t>
  </si>
  <si>
    <t>06 1 0 625 002</t>
  </si>
  <si>
    <t>06 1 0 625 003</t>
  </si>
  <si>
    <t>06 1 0 625 004</t>
  </si>
  <si>
    <t>06 1 0 625 005</t>
  </si>
  <si>
    <t>06 1 0 625 007</t>
  </si>
  <si>
    <t>06 1 0 633 015</t>
  </si>
  <si>
    <t>06 1 0 637 027</t>
  </si>
  <si>
    <t>05 4 0 632 001</t>
  </si>
  <si>
    <t>elektrická energia</t>
  </si>
  <si>
    <t>palivá</t>
  </si>
  <si>
    <t>05 4 0 633 015</t>
  </si>
  <si>
    <t>01 1 1 632 001</t>
  </si>
  <si>
    <t>01 1 1 632 003</t>
  </si>
  <si>
    <t>REGOB</t>
  </si>
  <si>
    <t>internetizácia</t>
  </si>
  <si>
    <t>01 1 1 632 004</t>
  </si>
  <si>
    <t>všeobecný materiál</t>
  </si>
  <si>
    <t>všeobecné služby</t>
  </si>
  <si>
    <t xml:space="preserve"> materiál REGOB</t>
  </si>
  <si>
    <t>01 1 1 633 013</t>
  </si>
  <si>
    <t>licenčné číslo</t>
  </si>
  <si>
    <t>01 1 1 633 009</t>
  </si>
  <si>
    <t>knihy, časopisy</t>
  </si>
  <si>
    <t>01 1 1 635 004</t>
  </si>
  <si>
    <t>údržba prevádzk.strojov</t>
  </si>
  <si>
    <t>01 1 1 637 001</t>
  </si>
  <si>
    <t>školenie, semináre</t>
  </si>
  <si>
    <t>01 1 1 637 005</t>
  </si>
  <si>
    <t>01 1 1 637 012</t>
  </si>
  <si>
    <t>poplatky bankám + SOZA</t>
  </si>
  <si>
    <t>01 1 1 651 002</t>
  </si>
  <si>
    <t>splátka úrokov z úveru</t>
  </si>
  <si>
    <t>01 1 1 653 001</t>
  </si>
  <si>
    <t>manipulačný poplatok</t>
  </si>
  <si>
    <t>splatenie úveru</t>
  </si>
  <si>
    <t>01 1 1 821 005</t>
  </si>
  <si>
    <t>odmena poslanci</t>
  </si>
  <si>
    <t>členské príspevky</t>
  </si>
  <si>
    <t>očak. skutočn.</t>
  </si>
  <si>
    <t>plán</t>
  </si>
  <si>
    <t>reprezentačné</t>
  </si>
  <si>
    <t>01 1 1 633 016</t>
  </si>
  <si>
    <t>poistenie majetku</t>
  </si>
  <si>
    <t>06 2 0 600</t>
  </si>
  <si>
    <t>rozvoj obce služba</t>
  </si>
  <si>
    <t>UPSVaR</t>
  </si>
  <si>
    <t>stravné</t>
  </si>
  <si>
    <t>ROZPOČET OBCE  -  PRÍJMY</t>
  </si>
  <si>
    <t xml:space="preserve"> VÝDAVKY</t>
  </si>
  <si>
    <t>08 2 0 600</t>
  </si>
  <si>
    <t xml:space="preserve"> plánovanie, manažment a kontrola   </t>
  </si>
  <si>
    <t>poštové služby</t>
  </si>
  <si>
    <t>telekomunikačné služby</t>
  </si>
  <si>
    <t>01 1 1 632 005</t>
  </si>
  <si>
    <t>výpočtová technika</t>
  </si>
  <si>
    <t>01 1 1 637 040</t>
  </si>
  <si>
    <t>oč.skutočnosť</t>
  </si>
  <si>
    <t xml:space="preserve"> Tarifný plat</t>
  </si>
  <si>
    <t>Poistenie do VšZP</t>
  </si>
  <si>
    <t>nemocenské poist.</t>
  </si>
  <si>
    <t>starobné poist.</t>
  </si>
  <si>
    <t>úrazové poist.</t>
  </si>
  <si>
    <t xml:space="preserve"> invalidné poist.</t>
  </si>
  <si>
    <t>poist. v nezam.</t>
  </si>
  <si>
    <t>rezervný fond</t>
  </si>
  <si>
    <t>telekom. technika</t>
  </si>
  <si>
    <t>01 1 1 633 002</t>
  </si>
  <si>
    <t>webstránka</t>
  </si>
  <si>
    <t>Uloženiu odpadu</t>
  </si>
  <si>
    <t>zimná údržba služba</t>
  </si>
  <si>
    <t>materiál</t>
  </si>
  <si>
    <t>06 4 0 637</t>
  </si>
  <si>
    <t>Rozvoj obce</t>
  </si>
  <si>
    <t>údržba budov</t>
  </si>
  <si>
    <t>01 1 1 635 006</t>
  </si>
  <si>
    <t>Kultúrne služby</t>
  </si>
  <si>
    <t>MFSR</t>
  </si>
  <si>
    <t>41 1 133 006</t>
  </si>
  <si>
    <t>Daň z ubytovania</t>
  </si>
  <si>
    <t>cestovné náhrady</t>
  </si>
  <si>
    <t>Odvoz  odpadu</t>
  </si>
  <si>
    <t>Odpadové hosp.</t>
  </si>
  <si>
    <t xml:space="preserve">Údržba komunikácií </t>
  </si>
  <si>
    <t>Materiál,vrecia</t>
  </si>
  <si>
    <t>úver</t>
  </si>
  <si>
    <t>04 5 0 600</t>
  </si>
  <si>
    <t>06 2 0 700</t>
  </si>
  <si>
    <t>Obec nebude  vytvárať programový rozpočet.</t>
  </si>
  <si>
    <t xml:space="preserve">UPSVaR </t>
  </si>
  <si>
    <t xml:space="preserve">Separovaný odpad </t>
  </si>
  <si>
    <t>1  AC1, 72h</t>
  </si>
  <si>
    <t>predaja prebytočného m.</t>
  </si>
  <si>
    <t>Kapitálové prijmy</t>
  </si>
  <si>
    <t>01 1 1 62x</t>
  </si>
  <si>
    <t>špec. služby,audít, advokát</t>
  </si>
  <si>
    <t>3 46 454</t>
  </si>
  <si>
    <t xml:space="preserve">benzín  do kosačky </t>
  </si>
  <si>
    <t>Vypracoval:  Šťavinová</t>
  </si>
  <si>
    <t>06 1 0 651 002</t>
  </si>
  <si>
    <t>06 3 0 6xx</t>
  </si>
  <si>
    <t>cestovné náhr. zahraničné</t>
  </si>
  <si>
    <t>Rezervný fond</t>
  </si>
  <si>
    <t>propagácia, reklama , inzercia</t>
  </si>
  <si>
    <t>odmeny +dohody</t>
  </si>
  <si>
    <t>41 1 221 002</t>
  </si>
  <si>
    <t>Poplatky za overovanie</t>
  </si>
  <si>
    <t>Tranfér zahr., iné</t>
  </si>
  <si>
    <t xml:space="preserve">Bežné transféry </t>
  </si>
  <si>
    <t>1 XXX 300</t>
  </si>
  <si>
    <t>Dom smútku, cintorín</t>
  </si>
  <si>
    <t>08 4 0 632</t>
  </si>
  <si>
    <t>08 4 0 633 015</t>
  </si>
  <si>
    <t>08 4 0 633 006</t>
  </si>
  <si>
    <t>kultúra</t>
  </si>
  <si>
    <t>rozvoj obce  kap</t>
  </si>
  <si>
    <t>materiál +dohoda</t>
  </si>
  <si>
    <t>05 4 0 6xx</t>
  </si>
  <si>
    <t>08 4 0 6xx</t>
  </si>
  <si>
    <t>nákup pozemkov</t>
  </si>
  <si>
    <t>Verejná zeleň</t>
  </si>
  <si>
    <t>údržba kosačky</t>
  </si>
  <si>
    <t xml:space="preserve">materiál </t>
  </si>
  <si>
    <t xml:space="preserve"> Vodovod</t>
  </si>
  <si>
    <t xml:space="preserve">údržba </t>
  </si>
  <si>
    <t>všeobecné služby /AQUA/</t>
  </si>
  <si>
    <t>odmena /odpočet/odv</t>
  </si>
  <si>
    <t>rozbory vody</t>
  </si>
  <si>
    <t>nájom za zariadenie</t>
  </si>
  <si>
    <t>Bytový dom</t>
  </si>
  <si>
    <t>revízie+ služby</t>
  </si>
  <si>
    <t>údržba budovy - materiál</t>
  </si>
  <si>
    <t>elektrická energia spol.</t>
  </si>
  <si>
    <t>tarifný plat kurič</t>
  </si>
  <si>
    <t>zdravotná poisť.</t>
  </si>
  <si>
    <t>nemocenské poisť.</t>
  </si>
  <si>
    <t>starobné poisť.</t>
  </si>
  <si>
    <t>úrazové</t>
  </si>
  <si>
    <t>invalidné</t>
  </si>
  <si>
    <t>poist.v nezamest.</t>
  </si>
  <si>
    <t>dohoda</t>
  </si>
  <si>
    <t>Močidlá</t>
  </si>
  <si>
    <t>materiál +služby</t>
  </si>
  <si>
    <t>služby, odm</t>
  </si>
  <si>
    <t>Verené osvetlenie</t>
  </si>
  <si>
    <t>volby,SODB,referendum</t>
  </si>
  <si>
    <t>Zdravie, ochrana, mirg</t>
  </si>
  <si>
    <t>energie</t>
  </si>
  <si>
    <t>prevádzka</t>
  </si>
  <si>
    <t>iné</t>
  </si>
  <si>
    <t xml:space="preserve"> popl, nemoc</t>
  </si>
  <si>
    <t>ostatné</t>
  </si>
  <si>
    <t>materiál,stroje</t>
  </si>
  <si>
    <t>Bežné príjmy</t>
  </si>
  <si>
    <t>Bežné výdavky</t>
  </si>
  <si>
    <t>Rozpočet obce</t>
  </si>
  <si>
    <t>Kapitálové príjmy</t>
  </si>
  <si>
    <t>Kapitálové výdavky</t>
  </si>
  <si>
    <t>Rozdiel</t>
  </si>
  <si>
    <t>Fin. operácie príjmové</t>
  </si>
  <si>
    <t>Fin. operácie výdavkové</t>
  </si>
  <si>
    <t>01 1 1 642 014</t>
  </si>
  <si>
    <t>06 1 0 642 014</t>
  </si>
  <si>
    <t xml:space="preserve"> rok 2025</t>
  </si>
  <si>
    <t>V Kalonde, dňa 11.11.2024</t>
  </si>
  <si>
    <t>04 5  633 015</t>
  </si>
  <si>
    <t>04 5  635 004</t>
  </si>
  <si>
    <t>04 5  633 006</t>
  </si>
  <si>
    <t>04 5  637</t>
  </si>
  <si>
    <t>04 5  637 004</t>
  </si>
  <si>
    <t>Rozdiel celkom</t>
  </si>
  <si>
    <t>Rekonštrukcia VO</t>
  </si>
  <si>
    <t>06 4 0 7xx</t>
  </si>
  <si>
    <t>údržba,služby VO</t>
  </si>
  <si>
    <t>01 1 1 711001</t>
  </si>
  <si>
    <t>01 1 1 717 xxx</t>
  </si>
  <si>
    <t>01 1 1 63x</t>
  </si>
  <si>
    <t>01 1 1 633 xxx</t>
  </si>
  <si>
    <t>08 2 0 akcia</t>
  </si>
  <si>
    <t>08 20 x úver</t>
  </si>
  <si>
    <t xml:space="preserve">06 2 0 </t>
  </si>
  <si>
    <t>Tranfér, iné</t>
  </si>
  <si>
    <t>11O5,1UA1,</t>
  </si>
  <si>
    <t>Poplatky -nádoby,vodné</t>
  </si>
  <si>
    <t>Prostriedky z predchádzajúcich rokov, dot</t>
  </si>
  <si>
    <t xml:space="preserve">01 1 1 634, 637 </t>
  </si>
  <si>
    <t>stavebné práce, proj</t>
  </si>
  <si>
    <t xml:space="preserve"> vlastné,uv</t>
  </si>
  <si>
    <t>10 xx 600 transf jed</t>
  </si>
  <si>
    <t>01 6 0 600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</si>
</sst>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Sk&quot;;[Red]\-#,##0.00\ &quot;Sk&quot;"/>
    <numFmt numFmtId="165" formatCode="#,##0.00\ [$€-1]"/>
    <numFmt numFmtId="166" formatCode="#,##0.00\ &quot;€&quot;"/>
  </numFmts>
  <fonts count="3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5" tint="-0.499984740745262"/>
      <name val="Calibri"/>
      <family val="2"/>
    </font>
    <font>
      <sz val="10"/>
      <color theme="3" tint="-0.249977111117893"/>
      <name val="Calibri"/>
      <family val="2"/>
    </font>
    <font>
      <sz val="9"/>
      <color theme="5" tint="-0.499984740745262"/>
      <name val="Calibri"/>
      <family val="2"/>
    </font>
    <font>
      <sz val="9"/>
      <color theme="3" tint="-0.249977111117893"/>
      <name val="Calibri"/>
      <family val="2"/>
    </font>
    <font>
      <sz val="9"/>
      <color theme="3" tint="0.39997558519241921"/>
      <name val="Calibri"/>
      <family val="2"/>
    </font>
    <font>
      <sz val="9"/>
      <color theme="5" tint="-0.499984740745262"/>
      <name val="Calibri"/>
      <family val="2"/>
      <charset val="238"/>
    </font>
    <font>
      <sz val="10"/>
      <color theme="3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2" fillId="0" borderId="3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>
      <alignment horizontal="left"/>
    </xf>
    <xf numFmtId="164" fontId="3" fillId="0" borderId="12" xfId="0" applyNumberFormat="1" applyFont="1" applyFill="1" applyBorder="1" applyAlignment="1" applyProtection="1"/>
    <xf numFmtId="165" fontId="3" fillId="0" borderId="1" xfId="0" applyNumberFormat="1" applyFont="1" applyFill="1" applyBorder="1" applyAlignment="1" applyProtection="1">
      <alignment horizontal="right"/>
    </xf>
    <xf numFmtId="165" fontId="3" fillId="0" borderId="12" xfId="0" applyNumberFormat="1" applyFont="1" applyFill="1" applyBorder="1" applyAlignment="1" applyProtection="1">
      <alignment horizontal="right"/>
    </xf>
    <xf numFmtId="165" fontId="3" fillId="0" borderId="5" xfId="0" applyNumberFormat="1" applyFont="1" applyFill="1" applyBorder="1" applyAlignment="1" applyProtection="1">
      <alignment horizontal="right"/>
    </xf>
    <xf numFmtId="164" fontId="3" fillId="0" borderId="1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3" fillId="0" borderId="12" xfId="0" applyNumberFormat="1" applyFont="1" applyFill="1" applyBorder="1" applyAlignment="1" applyProtection="1"/>
    <xf numFmtId="165" fontId="3" fillId="0" borderId="1" xfId="0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Alignment="1" applyProtection="1"/>
    <xf numFmtId="165" fontId="3" fillId="0" borderId="5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164" fontId="2" fillId="0" borderId="14" xfId="0" applyNumberFormat="1" applyFont="1" applyFill="1" applyBorder="1" applyAlignment="1" applyProtection="1"/>
    <xf numFmtId="165" fontId="2" fillId="0" borderId="9" xfId="0" applyNumberFormat="1" applyFont="1" applyFill="1" applyBorder="1" applyAlignment="1" applyProtection="1">
      <alignment horizontal="right"/>
    </xf>
    <xf numFmtId="0" fontId="8" fillId="0" borderId="2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17" xfId="0" applyNumberFormat="1" applyFont="1" applyFill="1" applyBorder="1" applyAlignment="1" applyProtection="1">
      <alignment horizontal="left"/>
    </xf>
    <xf numFmtId="0" fontId="6" fillId="0" borderId="17" xfId="0" applyNumberFormat="1" applyFont="1" applyFill="1" applyBorder="1" applyAlignment="1" applyProtection="1"/>
    <xf numFmtId="165" fontId="6" fillId="0" borderId="1" xfId="0" applyNumberFormat="1" applyFont="1" applyFill="1" applyBorder="1" applyAlignment="1" applyProtection="1">
      <alignment horizontal="right"/>
    </xf>
    <xf numFmtId="165" fontId="6" fillId="0" borderId="17" xfId="0" applyNumberFormat="1" applyFont="1" applyFill="1" applyBorder="1" applyAlignment="1" applyProtection="1">
      <alignment horizontal="right"/>
    </xf>
    <xf numFmtId="165" fontId="5" fillId="0" borderId="1" xfId="0" applyNumberFormat="1" applyFont="1" applyFill="1" applyBorder="1" applyAlignment="1" applyProtection="1">
      <alignment horizontal="right"/>
    </xf>
    <xf numFmtId="165" fontId="6" fillId="0" borderId="0" xfId="0" applyNumberFormat="1" applyFont="1" applyFill="1" applyBorder="1" applyAlignment="1" applyProtection="1"/>
    <xf numFmtId="166" fontId="6" fillId="0" borderId="1" xfId="0" applyNumberFormat="1" applyFont="1" applyFill="1" applyBorder="1" applyAlignment="1" applyProtection="1">
      <alignment horizontal="right"/>
    </xf>
    <xf numFmtId="166" fontId="5" fillId="0" borderId="1" xfId="0" applyNumberFormat="1" applyFont="1" applyFill="1" applyBorder="1" applyAlignment="1" applyProtection="1">
      <alignment horizontal="right"/>
    </xf>
    <xf numFmtId="165" fontId="2" fillId="0" borderId="8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left"/>
    </xf>
    <xf numFmtId="0" fontId="10" fillId="0" borderId="2" xfId="0" applyNumberFormat="1" applyFont="1" applyFill="1" applyBorder="1" applyAlignment="1" applyProtection="1">
      <alignment horizontal="right"/>
    </xf>
    <xf numFmtId="165" fontId="14" fillId="0" borderId="8" xfId="0" applyNumberFormat="1" applyFont="1" applyFill="1" applyBorder="1" applyAlignment="1" applyProtection="1">
      <alignment horizontal="right"/>
    </xf>
    <xf numFmtId="0" fontId="15" fillId="0" borderId="0" xfId="0" applyFont="1" applyAlignment="1">
      <alignment horizontal="center"/>
    </xf>
    <xf numFmtId="165" fontId="16" fillId="0" borderId="1" xfId="0" applyNumberFormat="1" applyFont="1" applyFill="1" applyBorder="1" applyAlignment="1" applyProtection="1">
      <alignment horizontal="right"/>
    </xf>
    <xf numFmtId="165" fontId="3" fillId="0" borderId="0" xfId="0" applyNumberFormat="1" applyFont="1" applyFill="1" applyBorder="1" applyAlignment="1" applyProtection="1">
      <alignment horizontal="right"/>
    </xf>
    <xf numFmtId="165" fontId="6" fillId="0" borderId="2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3" fontId="6" fillId="0" borderId="17" xfId="0" applyNumberFormat="1" applyFont="1" applyFill="1" applyBorder="1" applyAlignment="1" applyProtection="1"/>
    <xf numFmtId="0" fontId="5" fillId="0" borderId="17" xfId="0" applyNumberFormat="1" applyFont="1" applyFill="1" applyBorder="1" applyAlignment="1" applyProtection="1"/>
    <xf numFmtId="0" fontId="6" fillId="0" borderId="23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/>
    <xf numFmtId="0" fontId="0" fillId="0" borderId="15" xfId="0" applyBorder="1"/>
    <xf numFmtId="166" fontId="0" fillId="0" borderId="24" xfId="0" applyNumberFormat="1" applyBorder="1"/>
    <xf numFmtId="0" fontId="17" fillId="0" borderId="7" xfId="0" applyFont="1" applyBorder="1"/>
    <xf numFmtId="0" fontId="17" fillId="0" borderId="22" xfId="0" applyFont="1" applyBorder="1"/>
    <xf numFmtId="0" fontId="0" fillId="0" borderId="21" xfId="0" applyBorder="1"/>
    <xf numFmtId="166" fontId="0" fillId="0" borderId="20" xfId="0" applyNumberFormat="1" applyBorder="1"/>
    <xf numFmtId="0" fontId="0" fillId="0" borderId="7" xfId="0" applyBorder="1"/>
    <xf numFmtId="166" fontId="0" fillId="0" borderId="22" xfId="0" applyNumberFormat="1" applyBorder="1"/>
    <xf numFmtId="0" fontId="0" fillId="0" borderId="25" xfId="0" applyBorder="1"/>
    <xf numFmtId="166" fontId="0" fillId="0" borderId="26" xfId="0" applyNumberFormat="1" applyBorder="1"/>
    <xf numFmtId="165" fontId="3" fillId="0" borderId="12" xfId="0" applyNumberFormat="1" applyFont="1" applyFill="1" applyBorder="1" applyAlignment="1" applyProtection="1"/>
    <xf numFmtId="165" fontId="2" fillId="0" borderId="27" xfId="0" applyNumberFormat="1" applyFont="1" applyFill="1" applyBorder="1" applyAlignment="1" applyProtection="1">
      <alignment horizontal="right"/>
    </xf>
    <xf numFmtId="0" fontId="3" fillId="0" borderId="28" xfId="0" applyNumberFormat="1" applyFont="1" applyFill="1" applyBorder="1" applyAlignment="1" applyProtection="1"/>
    <xf numFmtId="165" fontId="6" fillId="0" borderId="11" xfId="0" applyNumberFormat="1" applyFont="1" applyFill="1" applyBorder="1" applyAlignment="1" applyProtection="1">
      <alignment horizontal="right"/>
    </xf>
    <xf numFmtId="165" fontId="6" fillId="0" borderId="12" xfId="0" applyNumberFormat="1" applyFont="1" applyFill="1" applyBorder="1" applyAlignment="1" applyProtection="1">
      <alignment horizontal="right"/>
    </xf>
    <xf numFmtId="165" fontId="5" fillId="0" borderId="12" xfId="0" applyNumberFormat="1" applyFont="1" applyFill="1" applyBorder="1" applyAlignment="1" applyProtection="1">
      <alignment horizontal="right"/>
    </xf>
    <xf numFmtId="165" fontId="16" fillId="0" borderId="12" xfId="0" applyNumberFormat="1" applyFont="1" applyFill="1" applyBorder="1" applyAlignment="1" applyProtection="1">
      <alignment horizontal="right"/>
    </xf>
    <xf numFmtId="166" fontId="6" fillId="0" borderId="12" xfId="0" applyNumberFormat="1" applyFont="1" applyFill="1" applyBorder="1" applyAlignment="1" applyProtection="1">
      <alignment horizontal="right"/>
    </xf>
    <xf numFmtId="166" fontId="5" fillId="0" borderId="12" xfId="0" applyNumberFormat="1" applyFont="1" applyFill="1" applyBorder="1" applyAlignment="1" applyProtection="1">
      <alignment horizontal="right"/>
    </xf>
    <xf numFmtId="165" fontId="6" fillId="0" borderId="28" xfId="0" applyNumberFormat="1" applyFont="1" applyFill="1" applyBorder="1" applyAlignment="1" applyProtection="1">
      <alignment horizontal="right"/>
    </xf>
    <xf numFmtId="165" fontId="6" fillId="0" borderId="5" xfId="0" applyNumberFormat="1" applyFont="1" applyFill="1" applyBorder="1" applyAlignment="1" applyProtection="1">
      <alignment horizontal="right"/>
    </xf>
    <xf numFmtId="165" fontId="5" fillId="0" borderId="5" xfId="0" applyNumberFormat="1" applyFont="1" applyFill="1" applyBorder="1" applyAlignment="1" applyProtection="1">
      <alignment horizontal="right"/>
    </xf>
    <xf numFmtId="165" fontId="16" fillId="0" borderId="5" xfId="0" applyNumberFormat="1" applyFont="1" applyFill="1" applyBorder="1" applyAlignment="1" applyProtection="1">
      <alignment horizontal="right"/>
    </xf>
    <xf numFmtId="166" fontId="6" fillId="0" borderId="5" xfId="0" applyNumberFormat="1" applyFont="1" applyFill="1" applyBorder="1" applyAlignment="1" applyProtection="1">
      <alignment horizontal="right"/>
    </xf>
    <xf numFmtId="166" fontId="5" fillId="0" borderId="5" xfId="0" applyNumberFormat="1" applyFont="1" applyFill="1" applyBorder="1" applyAlignment="1" applyProtection="1">
      <alignment horizontal="right"/>
    </xf>
    <xf numFmtId="165" fontId="2" fillId="0" borderId="14" xfId="0" applyNumberFormat="1" applyFont="1" applyFill="1" applyBorder="1" applyAlignment="1" applyProtection="1">
      <alignment horizontal="right"/>
    </xf>
    <xf numFmtId="0" fontId="8" fillId="0" borderId="11" xfId="0" applyNumberFormat="1" applyFont="1" applyFill="1" applyBorder="1" applyAlignment="1" applyProtection="1">
      <alignment horizontal="right"/>
    </xf>
    <xf numFmtId="0" fontId="8" fillId="0" borderId="28" xfId="0" applyNumberFormat="1" applyFont="1" applyFill="1" applyBorder="1" applyAlignment="1" applyProtection="1">
      <alignment horizontal="right"/>
    </xf>
    <xf numFmtId="0" fontId="8" fillId="0" borderId="3" xfId="0" applyNumberFormat="1" applyFont="1" applyFill="1" applyBorder="1" applyAlignment="1" applyProtection="1"/>
    <xf numFmtId="0" fontId="8" fillId="0" borderId="29" xfId="0" applyNumberFormat="1" applyFont="1" applyFill="1" applyBorder="1" applyAlignment="1" applyProtection="1"/>
    <xf numFmtId="0" fontId="8" fillId="0" borderId="30" xfId="0" applyNumberFormat="1" applyFont="1" applyFill="1" applyBorder="1" applyAlignment="1" applyProtection="1"/>
    <xf numFmtId="0" fontId="11" fillId="0" borderId="31" xfId="0" applyNumberFormat="1" applyFont="1" applyFill="1" applyBorder="1" applyAlignment="1" applyProtection="1"/>
    <xf numFmtId="0" fontId="5" fillId="0" borderId="30" xfId="0" applyNumberFormat="1" applyFont="1" applyFill="1" applyBorder="1" applyAlignment="1" applyProtection="1"/>
    <xf numFmtId="0" fontId="6" fillId="0" borderId="32" xfId="0" applyNumberFormat="1" applyFont="1" applyFill="1" applyBorder="1" applyAlignment="1" applyProtection="1"/>
    <xf numFmtId="0" fontId="6" fillId="0" borderId="30" xfId="0" applyNumberFormat="1" applyFont="1" applyFill="1" applyBorder="1" applyAlignment="1" applyProtection="1"/>
    <xf numFmtId="0" fontId="6" fillId="0" borderId="33" xfId="0" applyNumberFormat="1" applyFont="1" applyFill="1" applyBorder="1" applyAlignment="1" applyProtection="1"/>
    <xf numFmtId="0" fontId="5" fillId="0" borderId="34" xfId="0" applyNumberFormat="1" applyFont="1" applyFill="1" applyBorder="1" applyAlignment="1" applyProtection="1"/>
    <xf numFmtId="0" fontId="6" fillId="0" borderId="30" xfId="0" applyNumberFormat="1" applyFont="1" applyFill="1" applyBorder="1" applyAlignment="1" applyProtection="1">
      <alignment horizontal="left"/>
    </xf>
    <xf numFmtId="165" fontId="5" fillId="0" borderId="30" xfId="0" applyNumberFormat="1" applyFont="1" applyFill="1" applyBorder="1" applyAlignment="1" applyProtection="1">
      <alignment horizontal="right"/>
    </xf>
    <xf numFmtId="165" fontId="5" fillId="0" borderId="32" xfId="0" applyNumberFormat="1" applyFont="1" applyFill="1" applyBorder="1" applyAlignment="1" applyProtection="1">
      <alignment horizontal="right"/>
    </xf>
    <xf numFmtId="165" fontId="5" fillId="0" borderId="33" xfId="0" applyNumberFormat="1" applyFont="1" applyFill="1" applyBorder="1" applyAlignment="1" applyProtection="1">
      <alignment horizontal="right"/>
    </xf>
    <xf numFmtId="0" fontId="2" fillId="0" borderId="7" xfId="0" applyNumberFormat="1" applyFont="1" applyFill="1" applyBorder="1" applyAlignment="1" applyProtection="1"/>
    <xf numFmtId="0" fontId="2" fillId="0" borderId="14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alignment horizontal="right"/>
    </xf>
    <xf numFmtId="0" fontId="2" fillId="0" borderId="14" xfId="0" applyNumberFormat="1" applyFont="1" applyFill="1" applyBorder="1" applyAlignment="1" applyProtection="1">
      <alignment horizontal="right"/>
    </xf>
    <xf numFmtId="0" fontId="2" fillId="0" borderId="9" xfId="0" applyNumberFormat="1" applyFont="1" applyFill="1" applyBorder="1" applyAlignment="1" applyProtection="1">
      <alignment horizontal="right"/>
    </xf>
    <xf numFmtId="0" fontId="2" fillId="0" borderId="18" xfId="0" applyNumberFormat="1" applyFont="1" applyFill="1" applyBorder="1" applyAlignment="1" applyProtection="1"/>
    <xf numFmtId="0" fontId="2" fillId="0" borderId="36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left"/>
    </xf>
    <xf numFmtId="0" fontId="3" fillId="0" borderId="11" xfId="0" applyNumberFormat="1" applyFont="1" applyFill="1" applyBorder="1" applyAlignment="1" applyProtection="1"/>
    <xf numFmtId="165" fontId="3" fillId="0" borderId="17" xfId="0" applyNumberFormat="1" applyFont="1" applyFill="1" applyBorder="1" applyAlignment="1" applyProtection="1">
      <alignment horizontal="right"/>
    </xf>
    <xf numFmtId="3" fontId="3" fillId="0" borderId="25" xfId="0" applyNumberFormat="1" applyFont="1" applyFill="1" applyBorder="1" applyAlignment="1" applyProtection="1">
      <alignment horizontal="left"/>
    </xf>
    <xf numFmtId="0" fontId="3" fillId="0" borderId="16" xfId="0" applyNumberFormat="1" applyFont="1" applyFill="1" applyBorder="1" applyAlignment="1" applyProtection="1"/>
    <xf numFmtId="0" fontId="3" fillId="0" borderId="19" xfId="0" applyNumberFormat="1" applyFont="1" applyFill="1" applyBorder="1" applyAlignment="1" applyProtection="1"/>
    <xf numFmtId="0" fontId="18" fillId="0" borderId="17" xfId="0" applyNumberFormat="1" applyFont="1" applyFill="1" applyBorder="1" applyAlignment="1" applyProtection="1"/>
    <xf numFmtId="0" fontId="16" fillId="0" borderId="4" xfId="0" applyNumberFormat="1" applyFont="1" applyFill="1" applyBorder="1" applyAlignment="1" applyProtection="1"/>
    <xf numFmtId="0" fontId="16" fillId="0" borderId="17" xfId="0" applyNumberFormat="1" applyFont="1" applyFill="1" applyBorder="1" applyAlignment="1" applyProtection="1">
      <alignment horizontal="left"/>
    </xf>
    <xf numFmtId="0" fontId="18" fillId="0" borderId="4" xfId="0" applyNumberFormat="1" applyFont="1" applyFill="1" applyBorder="1" applyAlignment="1" applyProtection="1"/>
    <xf numFmtId="0" fontId="21" fillId="0" borderId="4" xfId="0" applyNumberFormat="1" applyFont="1" applyFill="1" applyBorder="1" applyAlignment="1" applyProtection="1"/>
    <xf numFmtId="0" fontId="18" fillId="0" borderId="4" xfId="0" applyNumberFormat="1" applyFont="1" applyFill="1" applyBorder="1" applyAlignment="1" applyProtection="1">
      <alignment horizontal="left"/>
    </xf>
    <xf numFmtId="0" fontId="22" fillId="0" borderId="4" xfId="0" applyNumberFormat="1" applyFont="1" applyFill="1" applyBorder="1" applyAlignment="1" applyProtection="1"/>
    <xf numFmtId="3" fontId="18" fillId="0" borderId="4" xfId="0" applyNumberFormat="1" applyFont="1" applyFill="1" applyBorder="1" applyAlignment="1" applyProtection="1">
      <alignment horizontal="right"/>
    </xf>
    <xf numFmtId="0" fontId="23" fillId="0" borderId="4" xfId="0" applyFont="1" applyBorder="1"/>
    <xf numFmtId="0" fontId="24" fillId="0" borderId="4" xfId="0" applyFont="1" applyBorder="1"/>
    <xf numFmtId="0" fontId="20" fillId="0" borderId="4" xfId="0" applyFont="1" applyBorder="1"/>
    <xf numFmtId="0" fontId="19" fillId="0" borderId="4" xfId="0" applyFont="1" applyBorder="1"/>
    <xf numFmtId="0" fontId="23" fillId="0" borderId="4" xfId="0" applyFont="1" applyBorder="1" applyAlignment="1">
      <alignment horizontal="left"/>
    </xf>
    <xf numFmtId="0" fontId="25" fillId="0" borderId="7" xfId="0" applyFont="1" applyBorder="1"/>
    <xf numFmtId="165" fontId="5" fillId="3" borderId="1" xfId="0" applyNumberFormat="1" applyFont="1" applyFill="1" applyBorder="1" applyAlignment="1" applyProtection="1">
      <alignment horizontal="right"/>
    </xf>
    <xf numFmtId="165" fontId="16" fillId="3" borderId="1" xfId="0" applyNumberFormat="1" applyFont="1" applyFill="1" applyBorder="1" applyAlignment="1" applyProtection="1">
      <alignment horizontal="right"/>
    </xf>
    <xf numFmtId="165" fontId="6" fillId="3" borderId="1" xfId="0" applyNumberFormat="1" applyFont="1" applyFill="1" applyBorder="1" applyAlignment="1" applyProtection="1">
      <alignment horizontal="right"/>
    </xf>
    <xf numFmtId="165" fontId="6" fillId="3" borderId="6" xfId="0" applyNumberFormat="1" applyFont="1" applyFill="1" applyBorder="1" applyAlignment="1" applyProtection="1">
      <alignment horizontal="right"/>
    </xf>
    <xf numFmtId="166" fontId="6" fillId="3" borderId="1" xfId="0" applyNumberFormat="1" applyFont="1" applyFill="1" applyBorder="1" applyAlignment="1" applyProtection="1">
      <alignment horizontal="right"/>
    </xf>
    <xf numFmtId="166" fontId="5" fillId="3" borderId="1" xfId="0" applyNumberFormat="1" applyFont="1" applyFill="1" applyBorder="1" applyAlignment="1" applyProtection="1">
      <alignment horizontal="right"/>
    </xf>
    <xf numFmtId="165" fontId="5" fillId="3" borderId="30" xfId="0" applyNumberFormat="1" applyFont="1" applyFill="1" applyBorder="1" applyAlignment="1" applyProtection="1">
      <alignment horizontal="right"/>
    </xf>
    <xf numFmtId="165" fontId="12" fillId="0" borderId="38" xfId="0" applyNumberFormat="1" applyFont="1" applyFill="1" applyBorder="1" applyAlignment="1" applyProtection="1">
      <alignment horizontal="right"/>
    </xf>
    <xf numFmtId="165" fontId="12" fillId="0" borderId="39" xfId="0" applyNumberFormat="1" applyFont="1" applyFill="1" applyBorder="1" applyAlignment="1" applyProtection="1">
      <alignment horizontal="right"/>
    </xf>
    <xf numFmtId="165" fontId="12" fillId="0" borderId="40" xfId="0" applyNumberFormat="1" applyFont="1" applyFill="1" applyBorder="1" applyAlignment="1" applyProtection="1">
      <alignment horizontal="right"/>
    </xf>
    <xf numFmtId="165" fontId="13" fillId="2" borderId="39" xfId="0" applyNumberFormat="1" applyFont="1" applyFill="1" applyBorder="1" applyAlignment="1" applyProtection="1">
      <alignment horizontal="right"/>
    </xf>
    <xf numFmtId="165" fontId="20" fillId="0" borderId="39" xfId="0" applyNumberFormat="1" applyFont="1" applyFill="1" applyBorder="1" applyAlignment="1" applyProtection="1">
      <alignment horizontal="right"/>
    </xf>
    <xf numFmtId="165" fontId="13" fillId="0" borderId="39" xfId="0" applyNumberFormat="1" applyFont="1" applyFill="1" applyBorder="1" applyAlignment="1" applyProtection="1">
      <alignment horizontal="right"/>
    </xf>
    <xf numFmtId="166" fontId="12" fillId="0" borderId="39" xfId="0" applyNumberFormat="1" applyFont="1" applyFill="1" applyBorder="1" applyAlignment="1" applyProtection="1">
      <alignment horizontal="right"/>
    </xf>
    <xf numFmtId="166" fontId="13" fillId="2" borderId="39" xfId="0" applyNumberFormat="1" applyFont="1" applyFill="1" applyBorder="1" applyAlignment="1" applyProtection="1">
      <alignment horizontal="right"/>
    </xf>
    <xf numFmtId="165" fontId="13" fillId="2" borderId="34" xfId="0" applyNumberFormat="1" applyFont="1" applyFill="1" applyBorder="1" applyAlignment="1" applyProtection="1">
      <alignment horizontal="right"/>
    </xf>
    <xf numFmtId="0" fontId="18" fillId="0" borderId="3" xfId="0" applyNumberFormat="1" applyFont="1" applyFill="1" applyBorder="1" applyAlignment="1" applyProtection="1"/>
    <xf numFmtId="1" fontId="6" fillId="0" borderId="41" xfId="0" applyNumberFormat="1" applyFont="1" applyFill="1" applyBorder="1" applyAlignment="1" applyProtection="1"/>
    <xf numFmtId="0" fontId="20" fillId="0" borderId="29" xfId="0" applyFont="1" applyBorder="1"/>
    <xf numFmtId="0" fontId="5" fillId="0" borderId="42" xfId="0" applyNumberFormat="1" applyFont="1" applyFill="1" applyBorder="1" applyAlignment="1" applyProtection="1"/>
    <xf numFmtId="165" fontId="26" fillId="0" borderId="39" xfId="0" applyNumberFormat="1" applyFont="1" applyBorder="1"/>
    <xf numFmtId="165" fontId="26" fillId="0" borderId="1" xfId="0" applyNumberFormat="1" applyFont="1" applyBorder="1"/>
    <xf numFmtId="165" fontId="26" fillId="0" borderId="37" xfId="0" applyNumberFormat="1" applyFont="1" applyBorder="1"/>
    <xf numFmtId="165" fontId="27" fillId="0" borderId="16" xfId="0" applyNumberFormat="1" applyFont="1" applyFill="1" applyBorder="1" applyAlignment="1" applyProtection="1">
      <alignment horizontal="right"/>
    </xf>
    <xf numFmtId="165" fontId="27" fillId="0" borderId="30" xfId="0" applyNumberFormat="1" applyFont="1" applyFill="1" applyBorder="1" applyAlignment="1" applyProtection="1">
      <alignment horizontal="right"/>
    </xf>
    <xf numFmtId="165" fontId="27" fillId="0" borderId="35" xfId="0" applyNumberFormat="1" applyFont="1" applyFill="1" applyBorder="1" applyAlignment="1" applyProtection="1">
      <alignment horizontal="right"/>
    </xf>
    <xf numFmtId="165" fontId="27" fillId="0" borderId="13" xfId="0" applyNumberFormat="1" applyFont="1" applyFill="1" applyBorder="1" applyAlignment="1" applyProtection="1">
      <alignment horizontal="right"/>
    </xf>
    <xf numFmtId="165" fontId="28" fillId="0" borderId="1" xfId="0" applyNumberFormat="1" applyFont="1" applyFill="1" applyBorder="1" applyAlignment="1" applyProtection="1">
      <alignment horizontal="right"/>
    </xf>
    <xf numFmtId="165" fontId="28" fillId="0" borderId="12" xfId="0" applyNumberFormat="1" applyFont="1" applyFill="1" applyBorder="1" applyAlignment="1" applyProtection="1">
      <alignment horizontal="right"/>
    </xf>
    <xf numFmtId="165" fontId="28" fillId="0" borderId="5" xfId="0" applyNumberFormat="1" applyFont="1" applyFill="1" applyBorder="1" applyAlignment="1" applyProtection="1">
      <alignment horizontal="right"/>
    </xf>
    <xf numFmtId="165" fontId="29" fillId="0" borderId="39" xfId="0" applyNumberFormat="1" applyFont="1" applyFill="1" applyBorder="1" applyAlignment="1" applyProtection="1">
      <alignment horizontal="right"/>
    </xf>
    <xf numFmtId="165" fontId="29" fillId="0" borderId="1" xfId="0" applyNumberFormat="1" applyFont="1" applyFill="1" applyBorder="1" applyAlignment="1" applyProtection="1">
      <alignment horizontal="right"/>
    </xf>
    <xf numFmtId="165" fontId="29" fillId="0" borderId="12" xfId="0" applyNumberFormat="1" applyFont="1" applyFill="1" applyBorder="1" applyAlignment="1" applyProtection="1">
      <alignment horizontal="right"/>
    </xf>
    <xf numFmtId="165" fontId="29" fillId="0" borderId="5" xfId="0" applyNumberFormat="1" applyFont="1" applyFill="1" applyBorder="1" applyAlignment="1" applyProtection="1">
      <alignment horizontal="right"/>
    </xf>
    <xf numFmtId="165" fontId="29" fillId="3" borderId="1" xfId="0" applyNumberFormat="1" applyFont="1" applyFill="1" applyBorder="1" applyAlignment="1" applyProtection="1">
      <alignment horizontal="right"/>
    </xf>
    <xf numFmtId="165" fontId="30" fillId="0" borderId="39" xfId="0" applyNumberFormat="1" applyFont="1" applyFill="1" applyBorder="1" applyAlignment="1" applyProtection="1">
      <alignment horizontal="right"/>
    </xf>
    <xf numFmtId="165" fontId="30" fillId="0" borderId="1" xfId="0" applyNumberFormat="1" applyFont="1" applyFill="1" applyBorder="1" applyAlignment="1" applyProtection="1">
      <alignment horizontal="right"/>
    </xf>
    <xf numFmtId="165" fontId="30" fillId="0" borderId="17" xfId="0" applyNumberFormat="1" applyFont="1" applyFill="1" applyBorder="1" applyAlignment="1" applyProtection="1">
      <alignment horizontal="right"/>
    </xf>
    <xf numFmtId="165" fontId="30" fillId="0" borderId="5" xfId="0" applyNumberFormat="1" applyFont="1" applyFill="1" applyBorder="1" applyAlignment="1" applyProtection="1">
      <alignment horizontal="right"/>
    </xf>
    <xf numFmtId="165" fontId="31" fillId="0" borderId="12" xfId="0" applyNumberFormat="1" applyFont="1" applyFill="1" applyBorder="1" applyAlignment="1" applyProtection="1">
      <alignment horizontal="right"/>
    </xf>
    <xf numFmtId="165" fontId="32" fillId="2" borderId="39" xfId="0" applyNumberFormat="1" applyFont="1" applyFill="1" applyBorder="1" applyAlignment="1" applyProtection="1">
      <alignment horizontal="right"/>
    </xf>
    <xf numFmtId="165" fontId="32" fillId="3" borderId="1" xfId="0" applyNumberFormat="1" applyFont="1" applyFill="1" applyBorder="1" applyAlignment="1" applyProtection="1">
      <alignment horizontal="right"/>
    </xf>
    <xf numFmtId="165" fontId="32" fillId="0" borderId="1" xfId="0" applyNumberFormat="1" applyFont="1" applyFill="1" applyBorder="1" applyAlignment="1" applyProtection="1">
      <alignment horizontal="right"/>
    </xf>
    <xf numFmtId="165" fontId="32" fillId="0" borderId="5" xfId="0" applyNumberFormat="1" applyFont="1" applyFill="1" applyBorder="1" applyAlignment="1" applyProtection="1">
      <alignment horizontal="right"/>
    </xf>
    <xf numFmtId="165" fontId="33" fillId="0" borderId="1" xfId="0" applyNumberFormat="1" applyFont="1" applyFill="1" applyBorder="1" applyAlignment="1" applyProtection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28" workbookViewId="0">
      <selection activeCell="D43" sqref="D43"/>
    </sheetView>
  </sheetViews>
  <sheetFormatPr defaultRowHeight="15" x14ac:dyDescent="0.25"/>
  <cols>
    <col min="1" max="1" width="12.28515625" customWidth="1"/>
    <col min="3" max="3" width="25.7109375" customWidth="1"/>
    <col min="4" max="4" width="12.140625" customWidth="1"/>
    <col min="5" max="10" width="11.5703125" customWidth="1"/>
    <col min="12" max="12" width="12.7109375" customWidth="1"/>
  </cols>
  <sheetData>
    <row r="1" spans="1:10" ht="15" customHeight="1" thickBot="1" x14ac:dyDescent="0.3">
      <c r="A1" s="87"/>
      <c r="B1" s="19" t="s">
        <v>110</v>
      </c>
      <c r="C1" s="88"/>
      <c r="D1" s="89">
        <v>2022</v>
      </c>
      <c r="E1" s="89">
        <v>2023</v>
      </c>
      <c r="F1" s="89">
        <v>2024</v>
      </c>
      <c r="G1" s="90">
        <v>2024</v>
      </c>
      <c r="H1" s="89">
        <v>2025</v>
      </c>
      <c r="I1" s="89">
        <v>2026</v>
      </c>
      <c r="J1" s="91">
        <v>2027</v>
      </c>
    </row>
    <row r="2" spans="1:10" ht="15" customHeight="1" x14ac:dyDescent="0.25">
      <c r="A2" s="2" t="s">
        <v>0</v>
      </c>
      <c r="B2" s="92" t="s">
        <v>1</v>
      </c>
      <c r="C2" s="93"/>
      <c r="D2" s="94"/>
      <c r="E2" s="94"/>
      <c r="F2" s="95"/>
      <c r="G2" s="96" t="s">
        <v>119</v>
      </c>
      <c r="H2" s="94"/>
      <c r="I2" s="94"/>
      <c r="J2" s="58"/>
    </row>
    <row r="3" spans="1:10" ht="15" customHeight="1" x14ac:dyDescent="0.25">
      <c r="A3" s="4" t="s">
        <v>171</v>
      </c>
      <c r="B3" s="3" t="s">
        <v>170</v>
      </c>
      <c r="C3" s="5"/>
      <c r="D3" s="6">
        <v>4496.28</v>
      </c>
      <c r="E3" s="6">
        <v>5141.84</v>
      </c>
      <c r="F3" s="6">
        <v>2000</v>
      </c>
      <c r="G3" s="7">
        <v>5500</v>
      </c>
      <c r="H3" s="6">
        <v>800</v>
      </c>
      <c r="I3" s="6">
        <v>800</v>
      </c>
      <c r="J3" s="8">
        <v>800</v>
      </c>
    </row>
    <row r="4" spans="1:10" ht="15" customHeight="1" x14ac:dyDescent="0.25">
      <c r="A4" s="4">
        <v>2</v>
      </c>
      <c r="B4" s="3" t="s">
        <v>139</v>
      </c>
      <c r="C4" s="9" t="s">
        <v>211</v>
      </c>
      <c r="D4" s="142">
        <v>0</v>
      </c>
      <c r="E4" s="142">
        <v>14215.8</v>
      </c>
      <c r="F4" s="142">
        <v>0</v>
      </c>
      <c r="G4" s="143">
        <v>20900</v>
      </c>
      <c r="H4" s="142">
        <v>0</v>
      </c>
      <c r="I4" s="142">
        <v>0</v>
      </c>
      <c r="J4" s="144">
        <v>0</v>
      </c>
    </row>
    <row r="5" spans="1:10" ht="15" customHeight="1" x14ac:dyDescent="0.25">
      <c r="A5" s="4">
        <v>2</v>
      </c>
      <c r="B5" s="10" t="s">
        <v>155</v>
      </c>
      <c r="C5" s="9"/>
      <c r="D5" s="142">
        <v>8000</v>
      </c>
      <c r="E5" s="142">
        <v>23016.6</v>
      </c>
      <c r="F5" s="142">
        <v>0</v>
      </c>
      <c r="G5" s="143">
        <v>79000</v>
      </c>
      <c r="H5" s="142">
        <v>0</v>
      </c>
      <c r="I5" s="142">
        <v>0</v>
      </c>
      <c r="J5" s="144">
        <v>0</v>
      </c>
    </row>
    <row r="6" spans="1:10" ht="15" customHeight="1" x14ac:dyDescent="0.25">
      <c r="A6" s="4" t="s">
        <v>153</v>
      </c>
      <c r="B6" s="3" t="s">
        <v>108</v>
      </c>
      <c r="C6" s="5"/>
      <c r="D6" s="6">
        <v>10764.23</v>
      </c>
      <c r="E6" s="7">
        <v>10459.26</v>
      </c>
      <c r="F6" s="6">
        <v>500</v>
      </c>
      <c r="G6" s="7">
        <v>3200</v>
      </c>
      <c r="H6" s="6">
        <v>1000</v>
      </c>
      <c r="I6" s="6">
        <v>0</v>
      </c>
      <c r="J6" s="8">
        <v>0</v>
      </c>
    </row>
    <row r="7" spans="1:10" ht="15" customHeight="1" x14ac:dyDescent="0.25">
      <c r="A7" s="4">
        <v>1</v>
      </c>
      <c r="B7" s="3">
        <v>52</v>
      </c>
      <c r="C7" s="5" t="s">
        <v>243</v>
      </c>
      <c r="D7" s="6">
        <v>0</v>
      </c>
      <c r="E7" s="6">
        <v>56910.14</v>
      </c>
      <c r="F7" s="6">
        <v>0</v>
      </c>
      <c r="G7" s="7">
        <v>29600</v>
      </c>
      <c r="H7" s="6">
        <v>500</v>
      </c>
      <c r="I7" s="6">
        <v>0</v>
      </c>
      <c r="J7" s="8">
        <v>0</v>
      </c>
    </row>
    <row r="8" spans="1:10" ht="15" customHeight="1" x14ac:dyDescent="0.25">
      <c r="A8" s="4" t="s">
        <v>244</v>
      </c>
      <c r="B8" s="3"/>
      <c r="C8" s="5" t="s">
        <v>169</v>
      </c>
      <c r="D8" s="6">
        <v>6858</v>
      </c>
      <c r="E8" s="6">
        <v>22710</v>
      </c>
      <c r="F8" s="6">
        <v>8500</v>
      </c>
      <c r="G8" s="7">
        <v>9700</v>
      </c>
      <c r="H8" s="6">
        <v>1800</v>
      </c>
      <c r="I8" s="6">
        <v>0</v>
      </c>
      <c r="J8" s="8">
        <v>0</v>
      </c>
    </row>
    <row r="9" spans="1:10" ht="15" customHeight="1" x14ac:dyDescent="0.25">
      <c r="A9" s="11"/>
      <c r="B9" s="12" t="s">
        <v>2</v>
      </c>
      <c r="C9" s="13"/>
      <c r="D9" s="15"/>
      <c r="E9" s="15"/>
      <c r="F9" s="14"/>
      <c r="G9" s="56"/>
      <c r="H9" s="15"/>
      <c r="I9" s="15"/>
      <c r="J9" s="16"/>
    </row>
    <row r="10" spans="1:10" ht="15" customHeight="1" x14ac:dyDescent="0.25">
      <c r="A10" s="11" t="s">
        <v>3</v>
      </c>
      <c r="B10" s="3" t="s">
        <v>4</v>
      </c>
      <c r="C10" s="5"/>
      <c r="D10" s="6">
        <v>51116.79</v>
      </c>
      <c r="E10" s="6">
        <v>51249.39</v>
      </c>
      <c r="F10" s="6">
        <v>53000</v>
      </c>
      <c r="G10" s="7">
        <v>51000</v>
      </c>
      <c r="H10" s="6">
        <v>54200</v>
      </c>
      <c r="I10" s="6">
        <v>60700</v>
      </c>
      <c r="J10" s="8">
        <v>63900</v>
      </c>
    </row>
    <row r="11" spans="1:10" ht="15" customHeight="1" x14ac:dyDescent="0.25">
      <c r="A11" s="11" t="s">
        <v>5</v>
      </c>
      <c r="B11" s="3" t="s">
        <v>6</v>
      </c>
      <c r="C11" s="5"/>
      <c r="D11" s="6">
        <v>16508.61</v>
      </c>
      <c r="E11" s="6">
        <v>10228.11</v>
      </c>
      <c r="F11" s="6">
        <v>12400</v>
      </c>
      <c r="G11" s="7">
        <v>12700</v>
      </c>
      <c r="H11" s="6">
        <v>15500</v>
      </c>
      <c r="I11" s="6">
        <v>15500</v>
      </c>
      <c r="J11" s="97">
        <v>15500</v>
      </c>
    </row>
    <row r="12" spans="1:10" ht="15" customHeight="1" x14ac:dyDescent="0.25">
      <c r="A12" s="11" t="s">
        <v>7</v>
      </c>
      <c r="B12" s="3" t="s">
        <v>8</v>
      </c>
      <c r="C12" s="5"/>
      <c r="D12" s="6">
        <v>1443.32</v>
      </c>
      <c r="E12" s="6">
        <v>1413.85</v>
      </c>
      <c r="F12" s="6">
        <v>1600</v>
      </c>
      <c r="G12" s="7">
        <v>1600</v>
      </c>
      <c r="H12" s="6">
        <v>1700</v>
      </c>
      <c r="I12" s="6">
        <v>1700</v>
      </c>
      <c r="J12" s="97">
        <v>1700</v>
      </c>
    </row>
    <row r="13" spans="1:10" ht="15" customHeight="1" x14ac:dyDescent="0.25">
      <c r="A13" s="11" t="s">
        <v>9</v>
      </c>
      <c r="B13" s="3" t="s">
        <v>10</v>
      </c>
      <c r="C13" s="5"/>
      <c r="D13" s="6">
        <v>147</v>
      </c>
      <c r="E13" s="6">
        <v>140</v>
      </c>
      <c r="F13" s="6">
        <v>100</v>
      </c>
      <c r="G13" s="7">
        <v>170</v>
      </c>
      <c r="H13" s="6">
        <v>100</v>
      </c>
      <c r="I13" s="6">
        <v>100</v>
      </c>
      <c r="J13" s="8">
        <v>100</v>
      </c>
    </row>
    <row r="14" spans="1:10" ht="15" customHeight="1" x14ac:dyDescent="0.25">
      <c r="A14" s="11" t="s">
        <v>11</v>
      </c>
      <c r="B14" s="3" t="s">
        <v>12</v>
      </c>
      <c r="C14" s="5"/>
      <c r="D14" s="6">
        <v>3347.02</v>
      </c>
      <c r="E14" s="6">
        <v>4147.13</v>
      </c>
      <c r="F14" s="6">
        <v>3600</v>
      </c>
      <c r="G14" s="7">
        <v>2300</v>
      </c>
      <c r="H14" s="6">
        <v>3000</v>
      </c>
      <c r="I14" s="6">
        <v>3000</v>
      </c>
      <c r="J14" s="8">
        <v>3300</v>
      </c>
    </row>
    <row r="15" spans="1:10" ht="15" customHeight="1" x14ac:dyDescent="0.25">
      <c r="A15" s="11" t="s">
        <v>140</v>
      </c>
      <c r="B15" s="17" t="s">
        <v>141</v>
      </c>
      <c r="C15" s="10"/>
      <c r="D15" s="6">
        <v>57.2</v>
      </c>
      <c r="E15" s="6">
        <v>0</v>
      </c>
      <c r="F15" s="6">
        <v>50</v>
      </c>
      <c r="G15" s="7">
        <v>0</v>
      </c>
      <c r="H15" s="6">
        <v>50</v>
      </c>
      <c r="I15" s="6">
        <v>50</v>
      </c>
      <c r="J15" s="8">
        <v>50</v>
      </c>
    </row>
    <row r="16" spans="1:10" ht="15" customHeight="1" x14ac:dyDescent="0.25">
      <c r="A16" s="11"/>
      <c r="B16" s="12" t="s">
        <v>13</v>
      </c>
      <c r="C16" s="13"/>
      <c r="D16" s="15"/>
      <c r="E16" s="6"/>
      <c r="F16" s="14"/>
      <c r="G16" s="7"/>
      <c r="H16" s="15"/>
      <c r="I16" s="15"/>
      <c r="J16" s="16"/>
    </row>
    <row r="17" spans="1:12" ht="15" customHeight="1" x14ac:dyDescent="0.25">
      <c r="A17" s="11" t="s">
        <v>14</v>
      </c>
      <c r="B17" s="3" t="s">
        <v>15</v>
      </c>
      <c r="C17" s="5"/>
      <c r="D17" s="6">
        <v>15.61</v>
      </c>
      <c r="E17" s="6">
        <v>340</v>
      </c>
      <c r="F17" s="6">
        <v>100</v>
      </c>
      <c r="G17" s="7">
        <v>250</v>
      </c>
      <c r="H17" s="6">
        <v>300</v>
      </c>
      <c r="I17" s="6">
        <v>300</v>
      </c>
      <c r="J17" s="8">
        <v>300</v>
      </c>
    </row>
    <row r="18" spans="1:12" ht="15" customHeight="1" x14ac:dyDescent="0.25">
      <c r="A18" s="11" t="s">
        <v>16</v>
      </c>
      <c r="B18" s="3" t="s">
        <v>17</v>
      </c>
      <c r="C18" s="5"/>
      <c r="D18" s="6">
        <v>3100</v>
      </c>
      <c r="E18" s="6">
        <v>0</v>
      </c>
      <c r="F18" s="6">
        <v>100</v>
      </c>
      <c r="G18" s="7">
        <v>100</v>
      </c>
      <c r="H18" s="6">
        <v>100</v>
      </c>
      <c r="I18" s="6">
        <v>100</v>
      </c>
      <c r="J18" s="8">
        <v>100</v>
      </c>
    </row>
    <row r="19" spans="1:12" ht="15" customHeight="1" x14ac:dyDescent="0.25">
      <c r="A19" s="11" t="s">
        <v>18</v>
      </c>
      <c r="B19" s="3" t="s">
        <v>26</v>
      </c>
      <c r="C19" s="5"/>
      <c r="D19" s="6">
        <v>16619.61</v>
      </c>
      <c r="E19" s="6">
        <v>20216.04</v>
      </c>
      <c r="F19" s="6">
        <v>15700</v>
      </c>
      <c r="G19" s="7">
        <v>18600</v>
      </c>
      <c r="H19" s="6">
        <v>23300</v>
      </c>
      <c r="I19" s="6">
        <v>23800</v>
      </c>
      <c r="J19" s="8">
        <v>23800</v>
      </c>
    </row>
    <row r="20" spans="1:12" ht="15" customHeight="1" x14ac:dyDescent="0.25">
      <c r="A20" s="11" t="s">
        <v>19</v>
      </c>
      <c r="B20" s="3" t="s">
        <v>20</v>
      </c>
      <c r="C20" s="5"/>
      <c r="D20" s="6">
        <v>30</v>
      </c>
      <c r="E20" s="6">
        <v>0</v>
      </c>
      <c r="F20" s="6">
        <v>40</v>
      </c>
      <c r="G20" s="7">
        <v>30</v>
      </c>
      <c r="H20" s="6">
        <v>40</v>
      </c>
      <c r="I20" s="6">
        <v>40</v>
      </c>
      <c r="J20" s="8">
        <v>40</v>
      </c>
    </row>
    <row r="21" spans="1:12" ht="15" customHeight="1" x14ac:dyDescent="0.25">
      <c r="A21" s="11" t="s">
        <v>167</v>
      </c>
      <c r="B21" s="3" t="s">
        <v>168</v>
      </c>
      <c r="C21" s="5"/>
      <c r="D21" s="6">
        <v>116</v>
      </c>
      <c r="E21" s="6">
        <v>457</v>
      </c>
      <c r="F21" s="6">
        <v>300</v>
      </c>
      <c r="G21" s="7">
        <v>100</v>
      </c>
      <c r="H21" s="6">
        <v>300</v>
      </c>
      <c r="I21" s="6">
        <v>300</v>
      </c>
      <c r="J21" s="8">
        <v>300</v>
      </c>
    </row>
    <row r="22" spans="1:12" ht="15" customHeight="1" x14ac:dyDescent="0.25">
      <c r="A22" s="11" t="s">
        <v>21</v>
      </c>
      <c r="B22" s="3" t="s">
        <v>22</v>
      </c>
      <c r="C22" s="5"/>
      <c r="D22" s="6">
        <v>1050.4000000000001</v>
      </c>
      <c r="E22" s="6">
        <v>255.6</v>
      </c>
      <c r="F22" s="6">
        <v>300</v>
      </c>
      <c r="G22" s="7">
        <v>400</v>
      </c>
      <c r="H22" s="6">
        <v>600</v>
      </c>
      <c r="I22" s="6">
        <v>600</v>
      </c>
      <c r="J22" s="97">
        <v>600</v>
      </c>
    </row>
    <row r="23" spans="1:12" ht="15" customHeight="1" x14ac:dyDescent="0.25">
      <c r="A23" s="4">
        <v>41222003</v>
      </c>
      <c r="B23" s="3" t="s">
        <v>27</v>
      </c>
      <c r="C23" s="13" t="s">
        <v>154</v>
      </c>
      <c r="D23" s="6">
        <v>0</v>
      </c>
      <c r="E23" s="6">
        <v>0</v>
      </c>
      <c r="F23" s="6">
        <v>0</v>
      </c>
      <c r="G23" s="7">
        <v>0</v>
      </c>
      <c r="H23" s="6">
        <v>0</v>
      </c>
      <c r="I23" s="6">
        <v>0</v>
      </c>
      <c r="J23" s="8">
        <v>0</v>
      </c>
    </row>
    <row r="24" spans="1:12" ht="15" customHeight="1" x14ac:dyDescent="0.25">
      <c r="A24" s="4">
        <v>41292017</v>
      </c>
      <c r="B24" s="3" t="s">
        <v>27</v>
      </c>
      <c r="C24" s="13" t="s">
        <v>29</v>
      </c>
      <c r="D24" s="6">
        <v>92.35</v>
      </c>
      <c r="E24" s="6">
        <v>400</v>
      </c>
      <c r="F24" s="6">
        <v>60</v>
      </c>
      <c r="G24" s="7">
        <v>460</v>
      </c>
      <c r="H24" s="6">
        <v>60</v>
      </c>
      <c r="I24" s="6">
        <v>60</v>
      </c>
      <c r="J24" s="8">
        <v>60</v>
      </c>
    </row>
    <row r="25" spans="1:12" ht="15" customHeight="1" x14ac:dyDescent="0.25">
      <c r="A25" s="4">
        <v>41292012</v>
      </c>
      <c r="B25" s="3" t="s">
        <v>27</v>
      </c>
      <c r="C25" s="13" t="s">
        <v>28</v>
      </c>
      <c r="D25" s="6">
        <v>336.82</v>
      </c>
      <c r="E25" s="6">
        <v>13.1</v>
      </c>
      <c r="F25" s="6">
        <v>150</v>
      </c>
      <c r="G25" s="7">
        <v>370</v>
      </c>
      <c r="H25" s="6">
        <v>150</v>
      </c>
      <c r="I25" s="6">
        <v>150</v>
      </c>
      <c r="J25" s="8">
        <v>150</v>
      </c>
    </row>
    <row r="26" spans="1:12" ht="15" customHeight="1" x14ac:dyDescent="0.25">
      <c r="A26" s="11" t="s">
        <v>23</v>
      </c>
      <c r="B26" s="3" t="s">
        <v>245</v>
      </c>
      <c r="C26" s="5"/>
      <c r="D26" s="6">
        <v>3568.58</v>
      </c>
      <c r="E26" s="6">
        <v>4607.8</v>
      </c>
      <c r="F26" s="6">
        <v>3500</v>
      </c>
      <c r="G26" s="7">
        <v>5420</v>
      </c>
      <c r="H26" s="6">
        <v>3500</v>
      </c>
      <c r="I26" s="6">
        <v>5500</v>
      </c>
      <c r="J26" s="8">
        <v>5500</v>
      </c>
    </row>
    <row r="27" spans="1:12" ht="15" customHeight="1" x14ac:dyDescent="0.25">
      <c r="A27" s="4" t="s">
        <v>158</v>
      </c>
      <c r="B27" s="3" t="s">
        <v>164</v>
      </c>
      <c r="C27" s="13"/>
      <c r="D27" s="142">
        <v>15000</v>
      </c>
      <c r="E27" s="142">
        <v>2600</v>
      </c>
      <c r="F27" s="142">
        <v>2000</v>
      </c>
      <c r="G27" s="143">
        <v>1350</v>
      </c>
      <c r="H27" s="159">
        <v>11000</v>
      </c>
      <c r="I27" s="142">
        <v>1800</v>
      </c>
      <c r="J27" s="144">
        <v>1800</v>
      </c>
    </row>
    <row r="28" spans="1:12" ht="15" customHeight="1" x14ac:dyDescent="0.25">
      <c r="A28" s="4">
        <v>3</v>
      </c>
      <c r="B28" s="3" t="s">
        <v>246</v>
      </c>
      <c r="C28" s="13"/>
      <c r="D28" s="142">
        <v>87762.74</v>
      </c>
      <c r="E28" s="142">
        <v>12396.24</v>
      </c>
      <c r="F28" s="142">
        <v>0</v>
      </c>
      <c r="G28" s="143">
        <v>1750</v>
      </c>
      <c r="H28" s="159">
        <v>79000</v>
      </c>
      <c r="I28" s="142">
        <v>0</v>
      </c>
      <c r="J28" s="144">
        <v>0</v>
      </c>
    </row>
    <row r="29" spans="1:12" ht="15" customHeight="1" thickBot="1" x14ac:dyDescent="0.3">
      <c r="A29" s="98">
        <v>52513002</v>
      </c>
      <c r="B29" s="99" t="s">
        <v>147</v>
      </c>
      <c r="C29" s="100" t="s">
        <v>211</v>
      </c>
      <c r="D29" s="138">
        <v>56284.36</v>
      </c>
      <c r="E29" s="138">
        <v>29600</v>
      </c>
      <c r="F29" s="139">
        <v>0</v>
      </c>
      <c r="G29" s="140">
        <v>12000</v>
      </c>
      <c r="H29" s="139">
        <v>0</v>
      </c>
      <c r="I29" s="139">
        <v>0</v>
      </c>
      <c r="J29" s="141">
        <v>0</v>
      </c>
      <c r="L29" s="39"/>
    </row>
    <row r="30" spans="1:12" ht="15" customHeight="1" thickBot="1" x14ac:dyDescent="0.3">
      <c r="A30" s="18"/>
      <c r="B30" s="19" t="s">
        <v>24</v>
      </c>
      <c r="C30" s="20"/>
      <c r="D30" s="21">
        <f t="shared" ref="D30:J30" si="0">SUM(D3:D29)</f>
        <v>286714.92</v>
      </c>
      <c r="E30" s="21">
        <f t="shared" si="0"/>
        <v>270517.90000000002</v>
      </c>
      <c r="F30" s="57">
        <f t="shared" si="0"/>
        <v>104000</v>
      </c>
      <c r="G30" s="21">
        <f t="shared" si="0"/>
        <v>256500</v>
      </c>
      <c r="H30" s="57">
        <f t="shared" si="0"/>
        <v>197000</v>
      </c>
      <c r="I30" s="57">
        <f t="shared" si="0"/>
        <v>114500</v>
      </c>
      <c r="J30" s="21">
        <f t="shared" si="0"/>
        <v>118000</v>
      </c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2" ht="31.5" customHeight="1" x14ac:dyDescent="0.25">
      <c r="A32" t="s">
        <v>150</v>
      </c>
      <c r="C32" s="1"/>
      <c r="D32" s="1"/>
      <c r="E32" s="1"/>
      <c r="F32" s="1"/>
      <c r="G32" s="1"/>
      <c r="H32" s="1"/>
      <c r="I32" s="1"/>
      <c r="J32" s="1"/>
    </row>
    <row r="33" spans="1:10" x14ac:dyDescent="0.25">
      <c r="C33" s="1"/>
      <c r="D33" s="1"/>
      <c r="E33" s="1"/>
      <c r="F33" s="1"/>
      <c r="G33" s="1"/>
      <c r="H33" s="1"/>
      <c r="I33" s="1"/>
      <c r="J33" s="1"/>
    </row>
    <row r="34" spans="1:10" ht="21.75" thickBot="1" x14ac:dyDescent="0.4">
      <c r="C34" s="1"/>
      <c r="D34" s="37"/>
      <c r="E34" s="1"/>
      <c r="F34" s="1"/>
      <c r="G34" s="1"/>
      <c r="H34" s="1"/>
      <c r="I34" s="1"/>
      <c r="J34" s="1"/>
    </row>
    <row r="35" spans="1:10" ht="15.75" thickBot="1" x14ac:dyDescent="0.3">
      <c r="C35" s="48" t="s">
        <v>217</v>
      </c>
      <c r="D35" s="49" t="s">
        <v>225</v>
      </c>
    </row>
    <row r="36" spans="1:10" ht="15" customHeight="1" x14ac:dyDescent="0.25">
      <c r="C36" s="46" t="s">
        <v>215</v>
      </c>
      <c r="D36" s="47">
        <v>107000</v>
      </c>
    </row>
    <row r="37" spans="1:10" ht="15" customHeight="1" thickBot="1" x14ac:dyDescent="0.3">
      <c r="C37" s="50" t="s">
        <v>216</v>
      </c>
      <c r="D37" s="51">
        <v>-101000</v>
      </c>
    </row>
    <row r="38" spans="1:10" ht="15" customHeight="1" thickBot="1" x14ac:dyDescent="0.3">
      <c r="C38" s="52" t="s">
        <v>220</v>
      </c>
      <c r="D38" s="53">
        <f>SUM(D36:D37)</f>
        <v>6000</v>
      </c>
    </row>
    <row r="39" spans="1:10" ht="15" customHeight="1" x14ac:dyDescent="0.25">
      <c r="C39" s="46" t="s">
        <v>218</v>
      </c>
      <c r="D39" s="47">
        <v>0</v>
      </c>
    </row>
    <row r="40" spans="1:10" ht="14.25" customHeight="1" thickBot="1" x14ac:dyDescent="0.3">
      <c r="C40" s="50" t="s">
        <v>219</v>
      </c>
      <c r="D40" s="51">
        <v>-80000</v>
      </c>
    </row>
    <row r="41" spans="1:10" ht="15" customHeight="1" thickBot="1" x14ac:dyDescent="0.3">
      <c r="C41" s="52" t="s">
        <v>220</v>
      </c>
      <c r="D41" s="53">
        <f>SUM(D39:D40)</f>
        <v>-80000</v>
      </c>
    </row>
    <row r="42" spans="1:10" ht="15.75" customHeight="1" x14ac:dyDescent="0.25">
      <c r="C42" s="46" t="s">
        <v>221</v>
      </c>
      <c r="D42" s="47">
        <v>90000</v>
      </c>
    </row>
    <row r="43" spans="1:10" ht="13.5" customHeight="1" thickBot="1" x14ac:dyDescent="0.3">
      <c r="C43" s="50" t="s">
        <v>222</v>
      </c>
      <c r="D43" s="51">
        <v>-6000</v>
      </c>
    </row>
    <row r="44" spans="1:10" ht="15.75" thickBot="1" x14ac:dyDescent="0.3">
      <c r="C44" s="52" t="s">
        <v>220</v>
      </c>
      <c r="D44" s="53">
        <f>SUM(D42:D43)</f>
        <v>84000</v>
      </c>
    </row>
    <row r="45" spans="1:10" ht="15.75" thickBot="1" x14ac:dyDescent="0.3">
      <c r="C45" s="54" t="s">
        <v>232</v>
      </c>
      <c r="D45" s="55">
        <f>SUM(D38+D41+D44)</f>
        <v>10000</v>
      </c>
    </row>
    <row r="47" spans="1:10" x14ac:dyDescent="0.25">
      <c r="A47" s="1" t="s">
        <v>226</v>
      </c>
      <c r="B47" s="1"/>
    </row>
    <row r="48" spans="1:10" x14ac:dyDescent="0.25">
      <c r="A48" s="1"/>
      <c r="B48" s="1"/>
    </row>
    <row r="49" spans="1:2" x14ac:dyDescent="0.25">
      <c r="A49" s="1" t="s">
        <v>160</v>
      </c>
      <c r="B49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1"/>
  <sheetViews>
    <sheetView topLeftCell="A91" zoomScale="98" zoomScaleNormal="98" workbookViewId="0">
      <selection activeCell="C102" sqref="C102"/>
    </sheetView>
  </sheetViews>
  <sheetFormatPr defaultRowHeight="15" x14ac:dyDescent="0.25"/>
  <cols>
    <col min="1" max="1" width="16.140625" customWidth="1"/>
    <col min="2" max="2" width="19.7109375" customWidth="1"/>
    <col min="3" max="3" width="13.5703125" customWidth="1"/>
    <col min="4" max="4" width="12" customWidth="1"/>
    <col min="5" max="10" width="12.28515625" customWidth="1"/>
    <col min="11" max="11" width="10.28515625" customWidth="1"/>
    <col min="12" max="12" width="9.28515625" bestFit="1" customWidth="1"/>
    <col min="13" max="13" width="14.7109375" customWidth="1"/>
    <col min="14" max="14" width="14.140625" customWidth="1"/>
  </cols>
  <sheetData>
    <row r="1" spans="1:9" ht="15" customHeight="1" x14ac:dyDescent="0.25">
      <c r="A1" s="74" t="s">
        <v>111</v>
      </c>
      <c r="B1" s="22"/>
      <c r="C1" s="35">
        <v>2022</v>
      </c>
      <c r="D1" s="23">
        <v>2023</v>
      </c>
      <c r="E1" s="23">
        <v>2024</v>
      </c>
      <c r="F1" s="23">
        <v>2024</v>
      </c>
      <c r="G1" s="72">
        <v>2025</v>
      </c>
      <c r="H1" s="23">
        <v>2026</v>
      </c>
      <c r="I1" s="73">
        <v>2027</v>
      </c>
    </row>
    <row r="2" spans="1:9" ht="15" customHeight="1" thickBot="1" x14ac:dyDescent="0.3">
      <c r="A2" s="75"/>
      <c r="B2" s="76"/>
      <c r="C2" s="77"/>
      <c r="D2" s="78"/>
      <c r="E2" s="83" t="s">
        <v>102</v>
      </c>
      <c r="F2" s="82" t="s">
        <v>101</v>
      </c>
      <c r="G2" s="79"/>
      <c r="H2" s="80"/>
      <c r="I2" s="81"/>
    </row>
    <row r="3" spans="1:9" ht="15" customHeight="1" x14ac:dyDescent="0.25">
      <c r="A3" s="131" t="s">
        <v>120</v>
      </c>
      <c r="B3" s="132" t="s">
        <v>32</v>
      </c>
      <c r="C3" s="122">
        <v>25671.919999999998</v>
      </c>
      <c r="D3" s="40">
        <v>29582.080000000002</v>
      </c>
      <c r="E3" s="40">
        <v>28000</v>
      </c>
      <c r="F3" s="40">
        <v>29000</v>
      </c>
      <c r="G3" s="59">
        <v>31000</v>
      </c>
      <c r="H3" s="40">
        <v>32000</v>
      </c>
      <c r="I3" s="65">
        <v>33000</v>
      </c>
    </row>
    <row r="4" spans="1:9" ht="15" customHeight="1" x14ac:dyDescent="0.25">
      <c r="A4" s="104" t="s">
        <v>121</v>
      </c>
      <c r="B4" s="26" t="s">
        <v>156</v>
      </c>
      <c r="C4" s="123">
        <v>2106.42</v>
      </c>
      <c r="D4" s="27">
        <v>2730.99</v>
      </c>
      <c r="E4" s="27">
        <v>2800</v>
      </c>
      <c r="F4" s="27">
        <v>3100</v>
      </c>
      <c r="G4" s="60">
        <v>3400</v>
      </c>
      <c r="H4" s="27">
        <v>3500</v>
      </c>
      <c r="I4" s="66">
        <v>3600</v>
      </c>
    </row>
    <row r="5" spans="1:9" ht="15" customHeight="1" x14ac:dyDescent="0.25">
      <c r="A5" s="104" t="s">
        <v>122</v>
      </c>
      <c r="B5" s="26" t="s">
        <v>33</v>
      </c>
      <c r="C5" s="123">
        <v>379.31</v>
      </c>
      <c r="D5" s="27">
        <v>415.46</v>
      </c>
      <c r="E5" s="27">
        <v>400</v>
      </c>
      <c r="F5" s="27">
        <v>400</v>
      </c>
      <c r="G5" s="60">
        <v>450</v>
      </c>
      <c r="H5" s="27">
        <v>400</v>
      </c>
      <c r="I5" s="66">
        <v>400</v>
      </c>
    </row>
    <row r="6" spans="1:9" ht="15" customHeight="1" x14ac:dyDescent="0.25">
      <c r="A6" s="104" t="s">
        <v>123</v>
      </c>
      <c r="B6" s="26" t="s">
        <v>34</v>
      </c>
      <c r="C6" s="123">
        <v>3891.41</v>
      </c>
      <c r="D6" s="27">
        <v>4153.62</v>
      </c>
      <c r="E6" s="27">
        <v>4000</v>
      </c>
      <c r="F6" s="27">
        <v>4050</v>
      </c>
      <c r="G6" s="60">
        <v>4400</v>
      </c>
      <c r="H6" s="27">
        <v>4500</v>
      </c>
      <c r="I6" s="66">
        <v>4600</v>
      </c>
    </row>
    <row r="7" spans="1:9" ht="15" customHeight="1" x14ac:dyDescent="0.25">
      <c r="A7" s="104" t="s">
        <v>124</v>
      </c>
      <c r="B7" s="26" t="s">
        <v>35</v>
      </c>
      <c r="C7" s="123">
        <v>232.42</v>
      </c>
      <c r="D7" s="27">
        <v>262.69</v>
      </c>
      <c r="E7" s="27">
        <v>300</v>
      </c>
      <c r="F7" s="27">
        <v>300</v>
      </c>
      <c r="G7" s="60">
        <v>300</v>
      </c>
      <c r="H7" s="27">
        <v>300</v>
      </c>
      <c r="I7" s="66">
        <v>300</v>
      </c>
    </row>
    <row r="8" spans="1:9" ht="15" customHeight="1" x14ac:dyDescent="0.25">
      <c r="A8" s="104" t="s">
        <v>125</v>
      </c>
      <c r="B8" s="26" t="s">
        <v>36</v>
      </c>
      <c r="C8" s="123">
        <v>816.73</v>
      </c>
      <c r="D8" s="27">
        <v>891.8</v>
      </c>
      <c r="E8" s="27">
        <v>850</v>
      </c>
      <c r="F8" s="27">
        <v>850</v>
      </c>
      <c r="G8" s="60">
        <v>950</v>
      </c>
      <c r="H8" s="60">
        <v>1000</v>
      </c>
      <c r="I8" s="28">
        <v>1000</v>
      </c>
    </row>
    <row r="9" spans="1:9" ht="15" customHeight="1" x14ac:dyDescent="0.25">
      <c r="A9" s="104" t="s">
        <v>126</v>
      </c>
      <c r="B9" s="26" t="s">
        <v>37</v>
      </c>
      <c r="C9" s="123">
        <v>280.88</v>
      </c>
      <c r="D9" s="27">
        <v>291.35000000000002</v>
      </c>
      <c r="E9" s="27">
        <v>280</v>
      </c>
      <c r="F9" s="27">
        <v>280</v>
      </c>
      <c r="G9" s="60">
        <v>290</v>
      </c>
      <c r="H9" s="60">
        <v>290</v>
      </c>
      <c r="I9" s="28">
        <v>300</v>
      </c>
    </row>
    <row r="10" spans="1:9" ht="15" customHeight="1" x14ac:dyDescent="0.25">
      <c r="A10" s="104" t="s">
        <v>127</v>
      </c>
      <c r="B10" s="26" t="s">
        <v>38</v>
      </c>
      <c r="C10" s="123">
        <v>1312.17</v>
      </c>
      <c r="D10" s="27">
        <v>1421.88</v>
      </c>
      <c r="E10" s="27">
        <v>1500</v>
      </c>
      <c r="F10" s="27">
        <v>1500</v>
      </c>
      <c r="G10" s="60">
        <v>1500</v>
      </c>
      <c r="H10" s="27">
        <v>1500</v>
      </c>
      <c r="I10" s="66">
        <v>1500</v>
      </c>
    </row>
    <row r="11" spans="1:9" ht="15" customHeight="1" x14ac:dyDescent="0.25">
      <c r="A11" s="104" t="s">
        <v>142</v>
      </c>
      <c r="B11" s="42" t="s">
        <v>30</v>
      </c>
      <c r="C11" s="123">
        <v>1708.98</v>
      </c>
      <c r="D11" s="27">
        <v>1077.3699999999999</v>
      </c>
      <c r="E11" s="27">
        <v>1200</v>
      </c>
      <c r="F11" s="27">
        <v>1200</v>
      </c>
      <c r="G11" s="60">
        <v>1200</v>
      </c>
      <c r="H11" s="27">
        <v>1200</v>
      </c>
      <c r="I11" s="66">
        <v>1200</v>
      </c>
    </row>
    <row r="12" spans="1:9" ht="15" customHeight="1" x14ac:dyDescent="0.25">
      <c r="A12" s="104" t="s">
        <v>163</v>
      </c>
      <c r="B12" s="26" t="s">
        <v>31</v>
      </c>
      <c r="C12" s="123">
        <v>553.27</v>
      </c>
      <c r="D12" s="27">
        <v>404.66</v>
      </c>
      <c r="E12" s="27">
        <v>200</v>
      </c>
      <c r="F12" s="27">
        <v>200</v>
      </c>
      <c r="G12" s="60">
        <v>200</v>
      </c>
      <c r="H12" s="27">
        <v>200</v>
      </c>
      <c r="I12" s="66">
        <v>200</v>
      </c>
    </row>
    <row r="13" spans="1:9" ht="15" customHeight="1" x14ac:dyDescent="0.25">
      <c r="A13" s="104" t="s">
        <v>71</v>
      </c>
      <c r="B13" s="26" t="s">
        <v>74</v>
      </c>
      <c r="C13" s="123">
        <v>1762.85</v>
      </c>
      <c r="D13" s="27">
        <v>2311.44</v>
      </c>
      <c r="E13" s="27">
        <v>2000</v>
      </c>
      <c r="F13" s="27">
        <v>2000</v>
      </c>
      <c r="G13" s="60">
        <v>2000</v>
      </c>
      <c r="H13" s="27">
        <v>2100</v>
      </c>
      <c r="I13" s="66">
        <v>2100</v>
      </c>
    </row>
    <row r="14" spans="1:9" ht="15" customHeight="1" x14ac:dyDescent="0.25">
      <c r="A14" s="104" t="s">
        <v>115</v>
      </c>
      <c r="B14" s="26" t="s">
        <v>116</v>
      </c>
      <c r="C14" s="123">
        <v>454.21</v>
      </c>
      <c r="D14" s="27">
        <v>410.88</v>
      </c>
      <c r="E14" s="27">
        <v>500</v>
      </c>
      <c r="F14" s="27">
        <v>400</v>
      </c>
      <c r="G14" s="60">
        <v>500</v>
      </c>
      <c r="H14" s="27">
        <v>500</v>
      </c>
      <c r="I14" s="66">
        <v>500</v>
      </c>
    </row>
    <row r="15" spans="1:9" ht="15" customHeight="1" x14ac:dyDescent="0.25">
      <c r="A15" s="104" t="s">
        <v>114</v>
      </c>
      <c r="B15" s="26" t="s">
        <v>75</v>
      </c>
      <c r="C15" s="124">
        <v>295.8</v>
      </c>
      <c r="D15" s="27">
        <v>271.45</v>
      </c>
      <c r="E15" s="27">
        <v>300</v>
      </c>
      <c r="F15" s="27">
        <v>300</v>
      </c>
      <c r="G15" s="60">
        <v>300</v>
      </c>
      <c r="H15" s="27">
        <v>300</v>
      </c>
      <c r="I15" s="66">
        <v>300</v>
      </c>
    </row>
    <row r="16" spans="1:9" ht="15" customHeight="1" x14ac:dyDescent="0.25">
      <c r="A16" s="104" t="s">
        <v>76</v>
      </c>
      <c r="B16" s="26" t="s">
        <v>238</v>
      </c>
      <c r="C16" s="123">
        <v>1</v>
      </c>
      <c r="D16" s="27">
        <v>50.3</v>
      </c>
      <c r="E16" s="27">
        <v>40</v>
      </c>
      <c r="F16" s="27">
        <v>40</v>
      </c>
      <c r="G16" s="60">
        <v>40</v>
      </c>
      <c r="H16" s="27">
        <v>40</v>
      </c>
      <c r="I16" s="66">
        <v>40</v>
      </c>
    </row>
    <row r="17" spans="1:9" ht="15" customHeight="1" x14ac:dyDescent="0.25">
      <c r="A17" s="104" t="s">
        <v>77</v>
      </c>
      <c r="B17" s="26" t="s">
        <v>78</v>
      </c>
      <c r="C17" s="123">
        <v>174.61</v>
      </c>
      <c r="D17" s="27">
        <v>540.97</v>
      </c>
      <c r="E17" s="27">
        <v>500</v>
      </c>
      <c r="F17" s="27">
        <v>200</v>
      </c>
      <c r="G17" s="60">
        <v>300</v>
      </c>
      <c r="H17" s="27">
        <v>300</v>
      </c>
      <c r="I17" s="66">
        <v>300</v>
      </c>
    </row>
    <row r="18" spans="1:9" ht="15" customHeight="1" x14ac:dyDescent="0.25">
      <c r="A18" s="104" t="s">
        <v>117</v>
      </c>
      <c r="B18" s="26" t="s">
        <v>129</v>
      </c>
      <c r="C18" s="123">
        <v>0</v>
      </c>
      <c r="D18" s="27">
        <v>0</v>
      </c>
      <c r="E18" s="27">
        <v>0</v>
      </c>
      <c r="F18" s="27">
        <v>0</v>
      </c>
      <c r="G18" s="60">
        <v>30</v>
      </c>
      <c r="H18" s="27">
        <v>30</v>
      </c>
      <c r="I18" s="66">
        <v>30</v>
      </c>
    </row>
    <row r="19" spans="1:9" ht="15" customHeight="1" x14ac:dyDescent="0.25">
      <c r="A19" s="104" t="s">
        <v>128</v>
      </c>
      <c r="B19" s="26" t="s">
        <v>239</v>
      </c>
      <c r="C19" s="123">
        <v>85.38</v>
      </c>
      <c r="D19" s="27">
        <v>88.02</v>
      </c>
      <c r="E19" s="27">
        <v>0</v>
      </c>
      <c r="F19" s="27">
        <v>0</v>
      </c>
      <c r="G19" s="60">
        <v>0</v>
      </c>
      <c r="H19" s="27">
        <v>0</v>
      </c>
      <c r="I19" s="66">
        <v>0</v>
      </c>
    </row>
    <row r="20" spans="1:9" ht="15" customHeight="1" x14ac:dyDescent="0.25">
      <c r="A20" s="104" t="s">
        <v>79</v>
      </c>
      <c r="B20" s="26" t="s">
        <v>43</v>
      </c>
      <c r="C20" s="123">
        <v>1669.75</v>
      </c>
      <c r="D20" s="27">
        <v>670.36</v>
      </c>
      <c r="E20" s="27">
        <v>500</v>
      </c>
      <c r="F20" s="27">
        <v>2000</v>
      </c>
      <c r="G20" s="27">
        <v>1000</v>
      </c>
      <c r="H20" s="27">
        <v>1000</v>
      </c>
      <c r="I20" s="28">
        <v>1000</v>
      </c>
    </row>
    <row r="21" spans="1:9" ht="15" customHeight="1" x14ac:dyDescent="0.25">
      <c r="A21" s="104" t="s">
        <v>81</v>
      </c>
      <c r="B21" s="26" t="s">
        <v>43</v>
      </c>
      <c r="C21" s="123">
        <v>197.21</v>
      </c>
      <c r="D21" s="27">
        <v>43.62</v>
      </c>
      <c r="E21" s="27">
        <v>40</v>
      </c>
      <c r="F21" s="27">
        <v>40</v>
      </c>
      <c r="G21" s="60">
        <v>40</v>
      </c>
      <c r="H21" s="27">
        <v>40</v>
      </c>
      <c r="I21" s="66">
        <v>40</v>
      </c>
    </row>
    <row r="22" spans="1:9" ht="15" customHeight="1" x14ac:dyDescent="0.25">
      <c r="A22" s="104" t="s">
        <v>85</v>
      </c>
      <c r="B22" s="26" t="s">
        <v>84</v>
      </c>
      <c r="C22" s="123">
        <v>244</v>
      </c>
      <c r="D22" s="27">
        <v>319.39999999999998</v>
      </c>
      <c r="E22" s="27">
        <v>200</v>
      </c>
      <c r="F22" s="27">
        <v>200</v>
      </c>
      <c r="G22" s="60">
        <v>200</v>
      </c>
      <c r="H22" s="27">
        <v>200</v>
      </c>
      <c r="I22" s="66">
        <v>200</v>
      </c>
    </row>
    <row r="23" spans="1:9" ht="15" customHeight="1" x14ac:dyDescent="0.25">
      <c r="A23" s="104" t="s">
        <v>83</v>
      </c>
      <c r="B23" s="26" t="s">
        <v>82</v>
      </c>
      <c r="C23" s="123">
        <v>665.09</v>
      </c>
      <c r="D23" s="27">
        <v>469.32</v>
      </c>
      <c r="E23" s="27">
        <v>400</v>
      </c>
      <c r="F23" s="27">
        <v>400</v>
      </c>
      <c r="G23" s="60">
        <v>400</v>
      </c>
      <c r="H23" s="27">
        <v>400</v>
      </c>
      <c r="I23" s="66">
        <v>400</v>
      </c>
    </row>
    <row r="24" spans="1:9" ht="15" customHeight="1" x14ac:dyDescent="0.25">
      <c r="A24" s="104" t="s">
        <v>72</v>
      </c>
      <c r="B24" s="26" t="s">
        <v>45</v>
      </c>
      <c r="C24" s="123">
        <v>20</v>
      </c>
      <c r="D24" s="27">
        <v>767.09</v>
      </c>
      <c r="E24" s="27">
        <v>500</v>
      </c>
      <c r="F24" s="27">
        <v>1000</v>
      </c>
      <c r="G24" s="27">
        <v>1000</v>
      </c>
      <c r="H24" s="27">
        <v>1000</v>
      </c>
      <c r="I24" s="28">
        <v>1000</v>
      </c>
    </row>
    <row r="25" spans="1:9" ht="15" customHeight="1" x14ac:dyDescent="0.25">
      <c r="A25" s="104" t="s">
        <v>103</v>
      </c>
      <c r="B25" s="26" t="s">
        <v>104</v>
      </c>
      <c r="C25" s="123">
        <v>965.34</v>
      </c>
      <c r="D25" s="27">
        <v>643.29999999999995</v>
      </c>
      <c r="E25" s="27">
        <v>700</v>
      </c>
      <c r="F25" s="27">
        <v>700</v>
      </c>
      <c r="G25" s="60">
        <v>700</v>
      </c>
      <c r="H25" s="27">
        <v>700</v>
      </c>
      <c r="I25" s="66">
        <v>700</v>
      </c>
    </row>
    <row r="26" spans="1:9" ht="15" customHeight="1" x14ac:dyDescent="0.25">
      <c r="A26" s="104" t="s">
        <v>136</v>
      </c>
      <c r="B26" s="26" t="s">
        <v>137</v>
      </c>
      <c r="C26" s="124">
        <v>75</v>
      </c>
      <c r="D26" s="27">
        <v>59.5</v>
      </c>
      <c r="E26" s="27">
        <v>100</v>
      </c>
      <c r="F26" s="27">
        <v>100</v>
      </c>
      <c r="G26" s="60">
        <v>300</v>
      </c>
      <c r="H26" s="27">
        <v>300</v>
      </c>
      <c r="I26" s="66">
        <v>300</v>
      </c>
    </row>
    <row r="27" spans="1:9" ht="15" customHeight="1" x14ac:dyDescent="0.25">
      <c r="A27" s="104" t="s">
        <v>87</v>
      </c>
      <c r="B27" s="26" t="s">
        <v>86</v>
      </c>
      <c r="C27" s="123">
        <v>0</v>
      </c>
      <c r="D27" s="27">
        <v>0</v>
      </c>
      <c r="E27" s="27">
        <v>100</v>
      </c>
      <c r="F27" s="27">
        <v>1000</v>
      </c>
      <c r="G27" s="60">
        <v>300</v>
      </c>
      <c r="H27" s="27">
        <v>300</v>
      </c>
      <c r="I27" s="66">
        <v>300</v>
      </c>
    </row>
    <row r="28" spans="1:9" ht="15" customHeight="1" x14ac:dyDescent="0.25">
      <c r="A28" s="104" t="s">
        <v>89</v>
      </c>
      <c r="B28" s="26" t="s">
        <v>88</v>
      </c>
      <c r="C28" s="123">
        <v>338</v>
      </c>
      <c r="D28" s="27">
        <v>92</v>
      </c>
      <c r="E28" s="27">
        <v>100</v>
      </c>
      <c r="F28" s="27">
        <v>100</v>
      </c>
      <c r="G28" s="60">
        <v>100</v>
      </c>
      <c r="H28" s="27">
        <v>100</v>
      </c>
      <c r="I28" s="66">
        <v>100</v>
      </c>
    </row>
    <row r="29" spans="1:9" ht="15" customHeight="1" x14ac:dyDescent="0.25">
      <c r="A29" s="104" t="s">
        <v>165</v>
      </c>
      <c r="B29" s="26" t="s">
        <v>41</v>
      </c>
      <c r="C29" s="123">
        <v>0</v>
      </c>
      <c r="D29" s="27">
        <v>0</v>
      </c>
      <c r="E29" s="27">
        <v>50</v>
      </c>
      <c r="F29" s="27">
        <v>0</v>
      </c>
      <c r="G29" s="60">
        <v>50</v>
      </c>
      <c r="H29" s="27">
        <v>50</v>
      </c>
      <c r="I29" s="66">
        <v>50</v>
      </c>
    </row>
    <row r="30" spans="1:9" ht="15" customHeight="1" x14ac:dyDescent="0.25">
      <c r="A30" s="104" t="s">
        <v>80</v>
      </c>
      <c r="B30" s="26" t="s">
        <v>44</v>
      </c>
      <c r="C30" s="123">
        <v>3777.07</v>
      </c>
      <c r="D30" s="27">
        <v>2456.9699999999998</v>
      </c>
      <c r="E30" s="27">
        <v>1500</v>
      </c>
      <c r="F30" s="27">
        <v>1800</v>
      </c>
      <c r="G30" s="60">
        <v>2000</v>
      </c>
      <c r="H30" s="27">
        <v>2000</v>
      </c>
      <c r="I30" s="66">
        <v>2000</v>
      </c>
    </row>
    <row r="31" spans="1:9" ht="15" customHeight="1" x14ac:dyDescent="0.25">
      <c r="A31" s="104" t="s">
        <v>157</v>
      </c>
      <c r="B31" s="26" t="s">
        <v>90</v>
      </c>
      <c r="C31" s="123">
        <v>576</v>
      </c>
      <c r="D31" s="27">
        <v>705.02</v>
      </c>
      <c r="E31" s="27">
        <v>800</v>
      </c>
      <c r="F31" s="27">
        <v>800</v>
      </c>
      <c r="G31" s="60">
        <v>800</v>
      </c>
      <c r="H31" s="27">
        <v>800</v>
      </c>
      <c r="I31" s="66">
        <v>800</v>
      </c>
    </row>
    <row r="32" spans="1:9" ht="15" customHeight="1" x14ac:dyDescent="0.25">
      <c r="A32" s="104" t="s">
        <v>92</v>
      </c>
      <c r="B32" s="26" t="s">
        <v>91</v>
      </c>
      <c r="C32" s="123">
        <v>564.45000000000005</v>
      </c>
      <c r="D32" s="27">
        <v>788.87</v>
      </c>
      <c r="E32" s="27">
        <v>450</v>
      </c>
      <c r="F32" s="27">
        <v>550</v>
      </c>
      <c r="G32" s="27">
        <v>550</v>
      </c>
      <c r="H32" s="27">
        <v>550</v>
      </c>
      <c r="I32" s="28">
        <v>550</v>
      </c>
    </row>
    <row r="33" spans="1:9" ht="15" customHeight="1" x14ac:dyDescent="0.25">
      <c r="A33" s="104" t="s">
        <v>109</v>
      </c>
      <c r="B33" s="26" t="s">
        <v>223</v>
      </c>
      <c r="C33" s="123">
        <v>1086.22</v>
      </c>
      <c r="D33" s="27">
        <v>1462.12</v>
      </c>
      <c r="E33" s="27">
        <v>1250</v>
      </c>
      <c r="F33" s="27">
        <v>1500</v>
      </c>
      <c r="G33" s="60">
        <v>1500</v>
      </c>
      <c r="H33" s="27">
        <v>1500</v>
      </c>
      <c r="I33" s="66">
        <v>1500</v>
      </c>
    </row>
    <row r="34" spans="1:9" ht="15" customHeight="1" x14ac:dyDescent="0.25">
      <c r="A34" s="104" t="s">
        <v>105</v>
      </c>
      <c r="B34" s="26" t="s">
        <v>247</v>
      </c>
      <c r="C34" s="123">
        <v>560.5</v>
      </c>
      <c r="D34" s="27">
        <v>902.2</v>
      </c>
      <c r="E34" s="27">
        <v>600</v>
      </c>
      <c r="F34" s="27">
        <v>1100</v>
      </c>
      <c r="G34" s="60">
        <v>1100</v>
      </c>
      <c r="H34" s="27">
        <v>1000</v>
      </c>
      <c r="I34" s="66">
        <v>1000</v>
      </c>
    </row>
    <row r="35" spans="1:9" ht="15" customHeight="1" x14ac:dyDescent="0.25">
      <c r="A35" s="104" t="s">
        <v>99</v>
      </c>
      <c r="B35" s="26" t="s">
        <v>42</v>
      </c>
      <c r="C35" s="123">
        <v>191.56</v>
      </c>
      <c r="D35" s="27">
        <v>212.09</v>
      </c>
      <c r="E35" s="27">
        <v>500</v>
      </c>
      <c r="F35" s="27">
        <v>500</v>
      </c>
      <c r="G35" s="60">
        <v>500</v>
      </c>
      <c r="H35" s="27">
        <v>500</v>
      </c>
      <c r="I35" s="66">
        <v>500</v>
      </c>
    </row>
    <row r="36" spans="1:9" ht="15" customHeight="1" x14ac:dyDescent="0.25">
      <c r="A36" s="104" t="s">
        <v>166</v>
      </c>
      <c r="B36" s="26" t="s">
        <v>40</v>
      </c>
      <c r="C36" s="123">
        <v>546.35</v>
      </c>
      <c r="D36" s="27">
        <v>201.85</v>
      </c>
      <c r="E36" s="27">
        <v>1000</v>
      </c>
      <c r="F36" s="27">
        <v>1500</v>
      </c>
      <c r="G36" s="60">
        <v>1500</v>
      </c>
      <c r="H36" s="27">
        <v>1500</v>
      </c>
      <c r="I36" s="66">
        <v>1500</v>
      </c>
    </row>
    <row r="37" spans="1:9" ht="15" customHeight="1" x14ac:dyDescent="0.25">
      <c r="A37" s="104" t="s">
        <v>130</v>
      </c>
      <c r="B37" s="26" t="s">
        <v>118</v>
      </c>
      <c r="C37" s="123">
        <v>345</v>
      </c>
      <c r="D37" s="27">
        <v>0</v>
      </c>
      <c r="E37" s="27">
        <v>150</v>
      </c>
      <c r="F37" s="27">
        <v>150</v>
      </c>
      <c r="G37" s="60">
        <v>150</v>
      </c>
      <c r="H37" s="27">
        <v>150</v>
      </c>
      <c r="I37" s="66">
        <v>150</v>
      </c>
    </row>
    <row r="38" spans="1:9" ht="15" customHeight="1" x14ac:dyDescent="0.25">
      <c r="A38" s="104" t="s">
        <v>100</v>
      </c>
      <c r="B38" s="26" t="s">
        <v>39</v>
      </c>
      <c r="C38" s="123">
        <v>264.04000000000002</v>
      </c>
      <c r="D38" s="27">
        <v>339.55</v>
      </c>
      <c r="E38" s="27">
        <v>300</v>
      </c>
      <c r="F38" s="27">
        <v>400</v>
      </c>
      <c r="G38" s="60">
        <v>520</v>
      </c>
      <c r="H38" s="27">
        <v>620</v>
      </c>
      <c r="I38" s="66">
        <v>630</v>
      </c>
    </row>
    <row r="39" spans="1:9" ht="15" customHeight="1" x14ac:dyDescent="0.25">
      <c r="A39" s="104" t="s">
        <v>181</v>
      </c>
      <c r="B39" s="26" t="s">
        <v>236</v>
      </c>
      <c r="C39" s="123">
        <v>0</v>
      </c>
      <c r="D39" s="27">
        <v>600</v>
      </c>
      <c r="E39" s="27">
        <v>0</v>
      </c>
      <c r="F39" s="27">
        <v>1600</v>
      </c>
      <c r="G39" s="60">
        <v>0</v>
      </c>
      <c r="H39" s="27">
        <v>0</v>
      </c>
      <c r="I39" s="66">
        <v>0</v>
      </c>
    </row>
    <row r="40" spans="1:9" ht="15" customHeight="1" x14ac:dyDescent="0.25">
      <c r="A40" s="104" t="s">
        <v>94</v>
      </c>
      <c r="B40" s="26" t="s">
        <v>93</v>
      </c>
      <c r="C40" s="123">
        <v>240.16</v>
      </c>
      <c r="D40" s="27">
        <v>0</v>
      </c>
      <c r="E40" s="27">
        <v>60</v>
      </c>
      <c r="F40" s="27">
        <v>900</v>
      </c>
      <c r="G40" s="60">
        <v>500</v>
      </c>
      <c r="H40" s="27">
        <v>500</v>
      </c>
      <c r="I40" s="66">
        <v>500</v>
      </c>
    </row>
    <row r="41" spans="1:9" ht="15" customHeight="1" x14ac:dyDescent="0.25">
      <c r="A41" s="104" t="s">
        <v>96</v>
      </c>
      <c r="B41" s="26" t="s">
        <v>95</v>
      </c>
      <c r="C41" s="123">
        <v>600</v>
      </c>
      <c r="D41" s="27">
        <v>400</v>
      </c>
      <c r="E41" s="27">
        <v>200</v>
      </c>
      <c r="F41" s="27">
        <v>200</v>
      </c>
      <c r="G41" s="60">
        <v>200</v>
      </c>
      <c r="H41" s="27">
        <v>200</v>
      </c>
      <c r="I41" s="66">
        <v>200</v>
      </c>
    </row>
    <row r="42" spans="1:9" ht="15" customHeight="1" x14ac:dyDescent="0.25">
      <c r="A42" s="104" t="s">
        <v>248</v>
      </c>
      <c r="B42" s="26" t="s">
        <v>237</v>
      </c>
      <c r="C42" s="145">
        <v>5746.01</v>
      </c>
      <c r="D42" s="146">
        <v>0</v>
      </c>
      <c r="E42" s="146">
        <v>1000</v>
      </c>
      <c r="F42" s="146">
        <v>1200</v>
      </c>
      <c r="G42" s="147">
        <v>1000</v>
      </c>
      <c r="H42" s="146">
        <v>1000</v>
      </c>
      <c r="I42" s="148">
        <v>4500</v>
      </c>
    </row>
    <row r="43" spans="1:9" ht="15" customHeight="1" x14ac:dyDescent="0.25">
      <c r="A43" s="104" t="s">
        <v>97</v>
      </c>
      <c r="B43" s="26" t="s">
        <v>98</v>
      </c>
      <c r="C43" s="150">
        <v>0</v>
      </c>
      <c r="D43" s="151">
        <v>0</v>
      </c>
      <c r="E43" s="152">
        <v>2000</v>
      </c>
      <c r="F43" s="152">
        <v>4000</v>
      </c>
      <c r="G43" s="154">
        <v>6000</v>
      </c>
      <c r="H43" s="151">
        <v>4000</v>
      </c>
      <c r="I43" s="153">
        <v>0</v>
      </c>
    </row>
    <row r="44" spans="1:9" ht="15" customHeight="1" x14ac:dyDescent="0.25">
      <c r="A44" s="105" t="s">
        <v>113</v>
      </c>
      <c r="B44" s="43" t="s">
        <v>25</v>
      </c>
      <c r="C44" s="125">
        <f t="shared" ref="C44:E44" si="0">SUM(C3:C43)</f>
        <v>58399.109999999986</v>
      </c>
      <c r="D44" s="115">
        <f t="shared" si="0"/>
        <v>56038.220000000008</v>
      </c>
      <c r="E44" s="29">
        <f t="shared" si="0"/>
        <v>55370</v>
      </c>
      <c r="F44" s="29">
        <f t="shared" ref="F44:H44" si="1">SUM(F3:F43)</f>
        <v>65560</v>
      </c>
      <c r="G44" s="61">
        <f t="shared" si="1"/>
        <v>67270</v>
      </c>
      <c r="H44" s="29">
        <f t="shared" si="1"/>
        <v>66570</v>
      </c>
      <c r="I44" s="67">
        <f t="shared" ref="I44" si="2">SUM(I3:I43)</f>
        <v>67290</v>
      </c>
    </row>
    <row r="45" spans="1:9" ht="15" customHeight="1" x14ac:dyDescent="0.25">
      <c r="A45" s="102" t="s">
        <v>207</v>
      </c>
      <c r="B45" s="103" t="s">
        <v>251</v>
      </c>
      <c r="C45" s="126">
        <v>1398.18</v>
      </c>
      <c r="D45" s="116">
        <v>1892.68</v>
      </c>
      <c r="E45" s="38">
        <v>1500</v>
      </c>
      <c r="F45" s="38">
        <v>3200</v>
      </c>
      <c r="G45" s="62">
        <v>300</v>
      </c>
      <c r="H45" s="38">
        <v>1500</v>
      </c>
      <c r="I45" s="68">
        <v>1500</v>
      </c>
    </row>
    <row r="46" spans="1:9" ht="15" customHeight="1" x14ac:dyDescent="0.25">
      <c r="A46" s="106" t="s">
        <v>177</v>
      </c>
      <c r="B46" s="26" t="s">
        <v>149</v>
      </c>
      <c r="C46" s="145">
        <v>115641.75</v>
      </c>
      <c r="D46" s="149">
        <v>38100.5</v>
      </c>
      <c r="E46" s="146">
        <v>5500</v>
      </c>
      <c r="F46" s="146">
        <v>2000</v>
      </c>
      <c r="G46" s="147">
        <v>79000</v>
      </c>
      <c r="H46" s="146">
        <v>4900</v>
      </c>
      <c r="I46" s="148">
        <v>6400</v>
      </c>
    </row>
    <row r="47" spans="1:9" ht="15" customHeight="1" x14ac:dyDescent="0.25">
      <c r="A47" s="106" t="s">
        <v>107</v>
      </c>
      <c r="B47" s="26" t="s">
        <v>106</v>
      </c>
      <c r="C47" s="123">
        <v>3465.89</v>
      </c>
      <c r="D47" s="117">
        <v>2245.4699999999998</v>
      </c>
      <c r="E47" s="27">
        <v>300</v>
      </c>
      <c r="F47" s="27">
        <v>2600</v>
      </c>
      <c r="G47" s="27">
        <v>2300</v>
      </c>
      <c r="H47" s="27">
        <v>2300</v>
      </c>
      <c r="I47" s="28">
        <v>2500</v>
      </c>
    </row>
    <row r="48" spans="1:9" ht="15" customHeight="1" x14ac:dyDescent="0.25">
      <c r="A48" s="104" t="s">
        <v>151</v>
      </c>
      <c r="B48" s="25" t="s">
        <v>106</v>
      </c>
      <c r="C48" s="123">
        <v>10940.6</v>
      </c>
      <c r="D48" s="118">
        <v>4079.03</v>
      </c>
      <c r="E48" s="27">
        <v>0</v>
      </c>
      <c r="F48" s="27">
        <v>1000</v>
      </c>
      <c r="G48" s="60">
        <v>900</v>
      </c>
      <c r="H48" s="27">
        <v>800</v>
      </c>
      <c r="I48" s="66">
        <v>0</v>
      </c>
    </row>
    <row r="49" spans="1:10" ht="15" customHeight="1" x14ac:dyDescent="0.25">
      <c r="A49" s="104" t="s">
        <v>213</v>
      </c>
      <c r="B49" s="25">
        <v>600</v>
      </c>
      <c r="C49" s="123">
        <v>8000</v>
      </c>
      <c r="D49" s="117">
        <v>3960.2</v>
      </c>
      <c r="E49" s="27">
        <v>0</v>
      </c>
      <c r="F49" s="27">
        <v>0</v>
      </c>
      <c r="G49" s="60">
        <v>0</v>
      </c>
      <c r="H49" s="27">
        <v>0</v>
      </c>
      <c r="I49" s="66">
        <v>0</v>
      </c>
    </row>
    <row r="50" spans="1:10" ht="15" customHeight="1" x14ac:dyDescent="0.25">
      <c r="A50" s="104" t="s">
        <v>249</v>
      </c>
      <c r="B50" s="26" t="s">
        <v>242</v>
      </c>
      <c r="C50" s="123">
        <v>4953.54</v>
      </c>
      <c r="D50" s="117">
        <v>3600</v>
      </c>
      <c r="E50" s="27">
        <v>0</v>
      </c>
      <c r="F50" s="27">
        <v>12000</v>
      </c>
      <c r="G50" s="60">
        <v>0</v>
      </c>
      <c r="H50" s="27">
        <v>0</v>
      </c>
      <c r="I50" s="66">
        <v>0</v>
      </c>
    </row>
    <row r="51" spans="1:10" ht="15" customHeight="1" x14ac:dyDescent="0.25">
      <c r="A51" s="102" t="s">
        <v>135</v>
      </c>
      <c r="B51" s="43" t="s">
        <v>25</v>
      </c>
      <c r="C51" s="127">
        <f t="shared" ref="C51:I51" si="3">SUM(C46:C50)</f>
        <v>143001.78</v>
      </c>
      <c r="D51" s="115">
        <f t="shared" si="3"/>
        <v>51985.2</v>
      </c>
      <c r="E51" s="29">
        <f t="shared" si="3"/>
        <v>5800</v>
      </c>
      <c r="F51" s="29">
        <f t="shared" si="3"/>
        <v>17600</v>
      </c>
      <c r="G51" s="61">
        <f t="shared" si="3"/>
        <v>82200</v>
      </c>
      <c r="H51" s="29">
        <f t="shared" si="3"/>
        <v>8000</v>
      </c>
      <c r="I51" s="67">
        <f t="shared" si="3"/>
        <v>8900</v>
      </c>
    </row>
    <row r="52" spans="1:10" ht="15" customHeight="1" x14ac:dyDescent="0.25">
      <c r="A52" s="104" t="s">
        <v>131</v>
      </c>
      <c r="B52" s="26" t="s">
        <v>46</v>
      </c>
      <c r="C52" s="123">
        <v>590.25</v>
      </c>
      <c r="D52" s="117">
        <v>191.99</v>
      </c>
      <c r="E52" s="27">
        <v>500</v>
      </c>
      <c r="F52" s="27">
        <v>300</v>
      </c>
      <c r="G52" s="60">
        <v>400</v>
      </c>
      <c r="H52" s="27">
        <v>500</v>
      </c>
      <c r="I52" s="66">
        <v>500</v>
      </c>
    </row>
    <row r="53" spans="1:10" ht="15" customHeight="1" x14ac:dyDescent="0.25">
      <c r="A53" s="104" t="s">
        <v>143</v>
      </c>
      <c r="B53" s="26" t="s">
        <v>47</v>
      </c>
      <c r="C53" s="123">
        <v>4880.0600000000004</v>
      </c>
      <c r="D53" s="117">
        <v>3447.6</v>
      </c>
      <c r="E53" s="27">
        <v>3000</v>
      </c>
      <c r="F53" s="27">
        <v>3000</v>
      </c>
      <c r="G53" s="60">
        <v>3100</v>
      </c>
      <c r="H53" s="27">
        <v>3200</v>
      </c>
      <c r="I53" s="66">
        <v>3200</v>
      </c>
    </row>
    <row r="54" spans="1:10" ht="15" customHeight="1" x14ac:dyDescent="0.25">
      <c r="A54" s="104" t="s">
        <v>152</v>
      </c>
      <c r="B54" s="44" t="s">
        <v>49</v>
      </c>
      <c r="C54" s="123">
        <v>226.22</v>
      </c>
      <c r="D54" s="117">
        <v>102</v>
      </c>
      <c r="E54" s="27">
        <v>100</v>
      </c>
      <c r="F54" s="27">
        <v>100</v>
      </c>
      <c r="G54" s="60">
        <v>100</v>
      </c>
      <c r="H54" s="27">
        <v>100</v>
      </c>
      <c r="I54" s="66">
        <v>100</v>
      </c>
    </row>
    <row r="55" spans="1:10" ht="15" customHeight="1" x14ac:dyDescent="0.25">
      <c r="A55" s="106" t="s">
        <v>146</v>
      </c>
      <c r="B55" s="26" t="s">
        <v>48</v>
      </c>
      <c r="C55" s="123">
        <v>0</v>
      </c>
      <c r="D55" s="117">
        <v>14.03</v>
      </c>
      <c r="E55" s="27">
        <v>100</v>
      </c>
      <c r="F55" s="27">
        <v>100</v>
      </c>
      <c r="G55" s="60">
        <v>100</v>
      </c>
      <c r="H55" s="27">
        <v>100</v>
      </c>
      <c r="I55" s="66">
        <v>100</v>
      </c>
    </row>
    <row r="56" spans="1:10" ht="15" customHeight="1" x14ac:dyDescent="0.25">
      <c r="A56" s="107" t="s">
        <v>144</v>
      </c>
      <c r="B56" s="43" t="s">
        <v>25</v>
      </c>
      <c r="C56" s="125">
        <f t="shared" ref="C56:E56" si="4">SUM(C52:C55)</f>
        <v>5696.5300000000007</v>
      </c>
      <c r="D56" s="115">
        <f t="shared" si="4"/>
        <v>3755.6200000000003</v>
      </c>
      <c r="E56" s="29">
        <f t="shared" si="4"/>
        <v>3700</v>
      </c>
      <c r="F56" s="29">
        <f t="shared" ref="F56:H56" si="5">SUM(F52:F55)</f>
        <v>3500</v>
      </c>
      <c r="G56" s="61">
        <f t="shared" si="5"/>
        <v>3700</v>
      </c>
      <c r="H56" s="29">
        <f t="shared" si="5"/>
        <v>3900</v>
      </c>
      <c r="I56" s="67">
        <f t="shared" ref="I56" si="6">SUM(I52:I55)</f>
        <v>3900</v>
      </c>
    </row>
    <row r="57" spans="1:10" ht="15" customHeight="1" x14ac:dyDescent="0.25">
      <c r="A57" s="104" t="s">
        <v>132</v>
      </c>
      <c r="B57" s="26" t="s">
        <v>148</v>
      </c>
      <c r="C57" s="123">
        <v>0</v>
      </c>
      <c r="D57" s="117">
        <v>0</v>
      </c>
      <c r="E57" s="27">
        <v>100</v>
      </c>
      <c r="F57" s="27">
        <v>100</v>
      </c>
      <c r="G57" s="60">
        <v>100</v>
      </c>
      <c r="H57" s="27">
        <v>100</v>
      </c>
      <c r="I57" s="66">
        <v>100</v>
      </c>
    </row>
    <row r="58" spans="1:10" ht="15" customHeight="1" x14ac:dyDescent="0.25">
      <c r="A58" s="102" t="s">
        <v>145</v>
      </c>
      <c r="B58" s="43" t="s">
        <v>25</v>
      </c>
      <c r="C58" s="125">
        <f>SUM(C57)</f>
        <v>0</v>
      </c>
      <c r="D58" s="115">
        <v>0</v>
      </c>
      <c r="E58" s="29">
        <v>100</v>
      </c>
      <c r="F58" s="29">
        <v>100</v>
      </c>
      <c r="G58" s="61">
        <v>100</v>
      </c>
      <c r="H58" s="29">
        <v>100</v>
      </c>
      <c r="I58" s="67">
        <v>100</v>
      </c>
    </row>
    <row r="59" spans="1:10" ht="15" customHeight="1" x14ac:dyDescent="0.25">
      <c r="A59" s="104" t="s">
        <v>176</v>
      </c>
      <c r="B59" s="26" t="s">
        <v>112</v>
      </c>
      <c r="C59" s="123">
        <v>8001.7</v>
      </c>
      <c r="D59" s="117">
        <v>4147.43</v>
      </c>
      <c r="E59" s="27">
        <v>2200</v>
      </c>
      <c r="F59" s="27">
        <v>5500</v>
      </c>
      <c r="G59" s="60">
        <v>3500</v>
      </c>
      <c r="H59" s="60">
        <v>3500</v>
      </c>
      <c r="I59" s="66">
        <v>3500</v>
      </c>
    </row>
    <row r="60" spans="1:10" ht="15" customHeight="1" x14ac:dyDescent="0.25">
      <c r="A60" s="104"/>
      <c r="B60" s="26" t="s">
        <v>240</v>
      </c>
      <c r="C60" s="123">
        <v>10229.34</v>
      </c>
      <c r="D60" s="117">
        <v>41290.379999999997</v>
      </c>
      <c r="E60" s="27">
        <v>0</v>
      </c>
      <c r="F60" s="27">
        <v>900</v>
      </c>
      <c r="G60" s="60">
        <v>0</v>
      </c>
      <c r="H60" s="27">
        <v>0</v>
      </c>
      <c r="I60" s="66">
        <v>0</v>
      </c>
    </row>
    <row r="61" spans="1:10" ht="15" customHeight="1" x14ac:dyDescent="0.25">
      <c r="A61" s="104"/>
      <c r="B61" s="26" t="s">
        <v>241</v>
      </c>
      <c r="C61" s="145">
        <v>12366.22</v>
      </c>
      <c r="D61" s="149">
        <v>13137.86</v>
      </c>
      <c r="E61" s="146">
        <v>0</v>
      </c>
      <c r="F61" s="146">
        <v>29600</v>
      </c>
      <c r="G61" s="147">
        <v>0</v>
      </c>
      <c r="H61" s="146">
        <v>0</v>
      </c>
      <c r="I61" s="148">
        <v>0</v>
      </c>
      <c r="J61" s="34"/>
    </row>
    <row r="62" spans="1:10" ht="15" customHeight="1" x14ac:dyDescent="0.25">
      <c r="A62" s="102" t="s">
        <v>138</v>
      </c>
      <c r="B62" s="43" t="s">
        <v>25</v>
      </c>
      <c r="C62" s="125">
        <f t="shared" ref="C62:E62" si="7">SUM(C59:C61)</f>
        <v>30597.260000000002</v>
      </c>
      <c r="D62" s="116">
        <f t="shared" si="7"/>
        <v>58575.67</v>
      </c>
      <c r="E62" s="29">
        <f t="shared" si="7"/>
        <v>2200</v>
      </c>
      <c r="F62" s="29">
        <f t="shared" ref="F62:H62" si="8">SUM(F59:F61)</f>
        <v>36000</v>
      </c>
      <c r="G62" s="61">
        <f t="shared" si="8"/>
        <v>3500</v>
      </c>
      <c r="H62" s="29">
        <f t="shared" si="8"/>
        <v>3500</v>
      </c>
      <c r="I62" s="67">
        <f t="shared" ref="I62" si="9">SUM(I59:I61)</f>
        <v>3500</v>
      </c>
      <c r="J62" s="34"/>
    </row>
    <row r="63" spans="1:10" ht="15" customHeight="1" x14ac:dyDescent="0.25">
      <c r="A63" s="104" t="s">
        <v>71</v>
      </c>
      <c r="B63" s="26" t="s">
        <v>173</v>
      </c>
      <c r="C63" s="123">
        <v>253</v>
      </c>
      <c r="D63" s="117">
        <v>290.07</v>
      </c>
      <c r="E63" s="27">
        <v>100</v>
      </c>
      <c r="F63" s="27">
        <v>200</v>
      </c>
      <c r="G63" s="60">
        <v>100</v>
      </c>
      <c r="H63" s="27">
        <v>100</v>
      </c>
      <c r="I63" s="66">
        <v>100</v>
      </c>
    </row>
    <row r="64" spans="1:10" ht="15" customHeight="1" x14ac:dyDescent="0.25">
      <c r="A64" s="104" t="s">
        <v>159</v>
      </c>
      <c r="B64" s="26" t="s">
        <v>174</v>
      </c>
      <c r="C64" s="123">
        <v>30.04</v>
      </c>
      <c r="D64" s="117">
        <v>3.6</v>
      </c>
      <c r="E64" s="27">
        <v>100</v>
      </c>
      <c r="F64" s="27">
        <v>100</v>
      </c>
      <c r="G64" s="60">
        <v>100</v>
      </c>
      <c r="H64" s="27">
        <v>100</v>
      </c>
      <c r="I64" s="66">
        <v>100</v>
      </c>
    </row>
    <row r="65" spans="1:12" ht="15" customHeight="1" x14ac:dyDescent="0.25">
      <c r="A65" s="104" t="s">
        <v>133</v>
      </c>
      <c r="B65" s="26" t="s">
        <v>175</v>
      </c>
      <c r="C65" s="123">
        <v>833.07</v>
      </c>
      <c r="D65" s="117">
        <v>42.9</v>
      </c>
      <c r="E65" s="27">
        <v>100</v>
      </c>
      <c r="F65" s="27">
        <v>100</v>
      </c>
      <c r="G65" s="60">
        <v>100</v>
      </c>
      <c r="H65" s="27">
        <v>100</v>
      </c>
      <c r="I65" s="66">
        <v>100</v>
      </c>
    </row>
    <row r="66" spans="1:12" ht="15" customHeight="1" x14ac:dyDescent="0.25">
      <c r="A66" s="106" t="s">
        <v>178</v>
      </c>
      <c r="B66" s="26" t="s">
        <v>180</v>
      </c>
      <c r="C66" s="123">
        <v>149.85</v>
      </c>
      <c r="D66" s="117">
        <v>0</v>
      </c>
      <c r="E66" s="27">
        <v>200</v>
      </c>
      <c r="F66" s="27">
        <v>200</v>
      </c>
      <c r="G66" s="60">
        <v>200</v>
      </c>
      <c r="H66" s="27">
        <v>200</v>
      </c>
      <c r="I66" s="66">
        <v>200</v>
      </c>
    </row>
    <row r="67" spans="1:12" ht="15" customHeight="1" x14ac:dyDescent="0.25">
      <c r="A67" s="102" t="s">
        <v>172</v>
      </c>
      <c r="B67" s="43" t="s">
        <v>25</v>
      </c>
      <c r="C67" s="127">
        <f t="shared" ref="C67:E67" si="10">SUM(C63:C66)</f>
        <v>1265.96</v>
      </c>
      <c r="D67" s="115">
        <f t="shared" si="10"/>
        <v>336.57</v>
      </c>
      <c r="E67" s="29">
        <f t="shared" si="10"/>
        <v>500</v>
      </c>
      <c r="F67" s="29">
        <f>SUM(F63:F66)</f>
        <v>600</v>
      </c>
      <c r="G67" s="61">
        <f t="shared" ref="G67:H67" si="11">SUM(G63:G66)</f>
        <v>500</v>
      </c>
      <c r="H67" s="29">
        <f t="shared" si="11"/>
        <v>500</v>
      </c>
      <c r="I67" s="67">
        <f t="shared" ref="I67" si="12">SUM(I63:I66)</f>
        <v>500</v>
      </c>
    </row>
    <row r="68" spans="1:12" ht="15" customHeight="1" x14ac:dyDescent="0.25">
      <c r="A68" s="108">
        <v>600</v>
      </c>
      <c r="B68" s="26" t="s">
        <v>250</v>
      </c>
      <c r="C68" s="123">
        <v>4004.9</v>
      </c>
      <c r="D68" s="117">
        <v>22120</v>
      </c>
      <c r="E68" s="27">
        <v>7000</v>
      </c>
      <c r="F68" s="27">
        <v>11600</v>
      </c>
      <c r="G68" s="60">
        <v>1800</v>
      </c>
      <c r="H68" s="60">
        <v>1800</v>
      </c>
      <c r="I68" s="28">
        <v>1800</v>
      </c>
    </row>
    <row r="69" spans="1:12" ht="15" customHeight="1" x14ac:dyDescent="0.25">
      <c r="A69" s="102" t="s">
        <v>208</v>
      </c>
      <c r="B69" s="43" t="s">
        <v>25</v>
      </c>
      <c r="C69" s="135">
        <f t="shared" ref="C69:I69" si="13">SUM(C68)</f>
        <v>4004.9</v>
      </c>
      <c r="D69" s="136">
        <f t="shared" si="13"/>
        <v>22120</v>
      </c>
      <c r="E69" s="136">
        <f t="shared" si="13"/>
        <v>7000</v>
      </c>
      <c r="F69" s="136">
        <f t="shared" si="13"/>
        <v>11600</v>
      </c>
      <c r="G69" s="136">
        <f t="shared" si="13"/>
        <v>1800</v>
      </c>
      <c r="H69" s="136">
        <f t="shared" si="13"/>
        <v>1800</v>
      </c>
      <c r="I69" s="137">
        <f t="shared" si="13"/>
        <v>1800</v>
      </c>
    </row>
    <row r="70" spans="1:12" ht="15" customHeight="1" x14ac:dyDescent="0.25">
      <c r="A70" s="104" t="s">
        <v>233</v>
      </c>
      <c r="B70" s="101" t="s">
        <v>234</v>
      </c>
      <c r="C70" s="155">
        <v>0</v>
      </c>
      <c r="D70" s="156">
        <v>21973.200000000001</v>
      </c>
      <c r="E70" s="157">
        <v>0</v>
      </c>
      <c r="F70" s="157">
        <v>0</v>
      </c>
      <c r="G70" s="157">
        <v>0</v>
      </c>
      <c r="H70" s="157">
        <v>0</v>
      </c>
      <c r="I70" s="158">
        <v>0</v>
      </c>
    </row>
    <row r="71" spans="1:12" ht="12.75" customHeight="1" x14ac:dyDescent="0.25">
      <c r="A71" s="109" t="s">
        <v>209</v>
      </c>
      <c r="B71" s="26" t="s">
        <v>50</v>
      </c>
      <c r="C71" s="123">
        <v>2270.88</v>
      </c>
      <c r="D71" s="117">
        <v>3613.89</v>
      </c>
      <c r="E71" s="27">
        <v>1800</v>
      </c>
      <c r="F71" s="60">
        <v>2500</v>
      </c>
      <c r="G71" s="60">
        <v>2300</v>
      </c>
      <c r="H71" s="27">
        <v>2300</v>
      </c>
      <c r="I71" s="66">
        <v>2100</v>
      </c>
    </row>
    <row r="72" spans="1:12" ht="15" customHeight="1" x14ac:dyDescent="0.25">
      <c r="A72" s="109" t="s">
        <v>235</v>
      </c>
      <c r="B72" s="26" t="s">
        <v>134</v>
      </c>
      <c r="C72" s="123">
        <v>1045.5999999999999</v>
      </c>
      <c r="D72" s="117">
        <v>491.02</v>
      </c>
      <c r="E72" s="27">
        <v>200</v>
      </c>
      <c r="F72" s="27">
        <v>350</v>
      </c>
      <c r="G72" s="60">
        <v>200</v>
      </c>
      <c r="H72" s="27">
        <v>200</v>
      </c>
      <c r="I72" s="66">
        <v>200</v>
      </c>
    </row>
    <row r="73" spans="1:12" ht="13.5" customHeight="1" x14ac:dyDescent="0.25">
      <c r="A73" s="110" t="s">
        <v>206</v>
      </c>
      <c r="B73" s="43" t="s">
        <v>25</v>
      </c>
      <c r="C73" s="125">
        <f t="shared" ref="C73:I73" si="14">SUM(C70:C72)</f>
        <v>3316.48</v>
      </c>
      <c r="D73" s="115">
        <f t="shared" si="14"/>
        <v>26078.11</v>
      </c>
      <c r="E73" s="29">
        <f t="shared" si="14"/>
        <v>2000</v>
      </c>
      <c r="F73" s="38">
        <f t="shared" si="14"/>
        <v>2850</v>
      </c>
      <c r="G73" s="61">
        <f t="shared" si="14"/>
        <v>2500</v>
      </c>
      <c r="H73" s="29">
        <f t="shared" si="14"/>
        <v>2500</v>
      </c>
      <c r="I73" s="67">
        <f t="shared" si="14"/>
        <v>2300</v>
      </c>
    </row>
    <row r="74" spans="1:12" ht="12.75" customHeight="1" x14ac:dyDescent="0.25">
      <c r="A74" s="109" t="s">
        <v>159</v>
      </c>
      <c r="B74" s="26" t="s">
        <v>227</v>
      </c>
      <c r="C74" s="123">
        <v>859.08</v>
      </c>
      <c r="D74" s="117">
        <v>558.27</v>
      </c>
      <c r="E74" s="27">
        <v>500</v>
      </c>
      <c r="F74" s="27">
        <v>650</v>
      </c>
      <c r="G74" s="27">
        <v>600</v>
      </c>
      <c r="H74" s="27">
        <v>600</v>
      </c>
      <c r="I74" s="28">
        <v>600</v>
      </c>
    </row>
    <row r="75" spans="1:12" ht="15" customHeight="1" x14ac:dyDescent="0.25">
      <c r="A75" s="109" t="s">
        <v>183</v>
      </c>
      <c r="B75" s="26" t="s">
        <v>228</v>
      </c>
      <c r="C75" s="123">
        <v>306.18</v>
      </c>
      <c r="D75" s="117">
        <v>189.3</v>
      </c>
      <c r="E75" s="27">
        <v>150</v>
      </c>
      <c r="F75" s="27">
        <v>150</v>
      </c>
      <c r="G75" s="60">
        <v>200</v>
      </c>
      <c r="H75" s="27">
        <v>150</v>
      </c>
      <c r="I75" s="66">
        <v>150</v>
      </c>
    </row>
    <row r="76" spans="1:12" ht="15" customHeight="1" x14ac:dyDescent="0.25">
      <c r="A76" s="109" t="s">
        <v>184</v>
      </c>
      <c r="B76" s="26" t="s">
        <v>229</v>
      </c>
      <c r="C76" s="123">
        <v>2202.1</v>
      </c>
      <c r="D76" s="117">
        <v>1639.41</v>
      </c>
      <c r="E76" s="27">
        <v>1000</v>
      </c>
      <c r="F76" s="27">
        <v>850</v>
      </c>
      <c r="G76" s="60">
        <v>850</v>
      </c>
      <c r="H76" s="27">
        <v>900</v>
      </c>
      <c r="I76" s="66">
        <v>900</v>
      </c>
    </row>
    <row r="77" spans="1:12" ht="15" customHeight="1" x14ac:dyDescent="0.25">
      <c r="A77" s="109" t="s">
        <v>205</v>
      </c>
      <c r="B77" s="26" t="s">
        <v>230</v>
      </c>
      <c r="C77" s="123">
        <v>3199.07</v>
      </c>
      <c r="D77" s="117">
        <v>0</v>
      </c>
      <c r="E77" s="27">
        <v>0</v>
      </c>
      <c r="F77" s="27">
        <v>0</v>
      </c>
      <c r="G77" s="60">
        <v>0</v>
      </c>
      <c r="H77" s="27">
        <v>0</v>
      </c>
      <c r="I77" s="66">
        <v>0</v>
      </c>
    </row>
    <row r="78" spans="1:12" ht="15" customHeight="1" x14ac:dyDescent="0.25">
      <c r="A78" s="109" t="s">
        <v>210</v>
      </c>
      <c r="B78" s="26" t="s">
        <v>231</v>
      </c>
      <c r="C78" s="123">
        <v>111.3</v>
      </c>
      <c r="D78" s="117">
        <v>570</v>
      </c>
      <c r="E78" s="27">
        <v>50</v>
      </c>
      <c r="F78" s="27">
        <v>50</v>
      </c>
      <c r="G78" s="60">
        <v>50</v>
      </c>
      <c r="H78" s="27">
        <v>50</v>
      </c>
      <c r="I78" s="66">
        <v>50</v>
      </c>
    </row>
    <row r="79" spans="1:12" ht="15" customHeight="1" x14ac:dyDescent="0.25">
      <c r="A79" s="111" t="s">
        <v>182</v>
      </c>
      <c r="B79" s="43" t="s">
        <v>25</v>
      </c>
      <c r="C79" s="125">
        <f t="shared" ref="C79:E79" si="15">SUM(C74:C78)</f>
        <v>6677.7300000000005</v>
      </c>
      <c r="D79" s="115">
        <f t="shared" si="15"/>
        <v>2956.98</v>
      </c>
      <c r="E79" s="29">
        <f t="shared" si="15"/>
        <v>1700</v>
      </c>
      <c r="F79" s="29">
        <f t="shared" ref="F79:H79" si="16">SUM(F74:F78)</f>
        <v>1700</v>
      </c>
      <c r="G79" s="61">
        <f t="shared" si="16"/>
        <v>1700</v>
      </c>
      <c r="H79" s="29">
        <f t="shared" si="16"/>
        <v>1700</v>
      </c>
      <c r="I79" s="67">
        <f t="shared" ref="I79" si="17">SUM(I74:I78)</f>
        <v>1700</v>
      </c>
      <c r="L79" s="30" t="s">
        <v>0</v>
      </c>
    </row>
    <row r="80" spans="1:12" ht="15" customHeight="1" x14ac:dyDescent="0.25">
      <c r="A80" s="109" t="s">
        <v>71</v>
      </c>
      <c r="B80" s="26" t="s">
        <v>51</v>
      </c>
      <c r="C80" s="123">
        <v>1199</v>
      </c>
      <c r="D80" s="117">
        <v>2534.17</v>
      </c>
      <c r="E80" s="27">
        <v>2000</v>
      </c>
      <c r="F80" s="27">
        <v>2000</v>
      </c>
      <c r="G80" s="60">
        <v>2000</v>
      </c>
      <c r="H80" s="27">
        <v>2000</v>
      </c>
      <c r="I80" s="66">
        <v>2000</v>
      </c>
    </row>
    <row r="81" spans="1:9" ht="15" customHeight="1" x14ac:dyDescent="0.25">
      <c r="A81" s="109" t="s">
        <v>186</v>
      </c>
      <c r="B81" s="26" t="s">
        <v>52</v>
      </c>
      <c r="C81" s="123">
        <v>0</v>
      </c>
      <c r="D81" s="117">
        <v>207.12</v>
      </c>
      <c r="E81" s="27">
        <v>200</v>
      </c>
      <c r="F81" s="27">
        <v>200</v>
      </c>
      <c r="G81" s="60">
        <v>200</v>
      </c>
      <c r="H81" s="27">
        <v>200</v>
      </c>
      <c r="I81" s="66">
        <v>200</v>
      </c>
    </row>
    <row r="82" spans="1:9" ht="15" customHeight="1" x14ac:dyDescent="0.25">
      <c r="A82" s="109" t="s">
        <v>187</v>
      </c>
      <c r="B82" s="26" t="s">
        <v>53</v>
      </c>
      <c r="C82" s="123">
        <v>1578.24</v>
      </c>
      <c r="D82" s="117">
        <v>3630.04</v>
      </c>
      <c r="E82" s="27">
        <v>2000</v>
      </c>
      <c r="F82" s="27">
        <v>1900</v>
      </c>
      <c r="G82" s="60">
        <v>1900</v>
      </c>
      <c r="H82" s="27">
        <v>1900</v>
      </c>
      <c r="I82" s="66">
        <v>1900</v>
      </c>
    </row>
    <row r="83" spans="1:9" ht="15" customHeight="1" x14ac:dyDescent="0.25">
      <c r="A83" s="109" t="s">
        <v>188</v>
      </c>
      <c r="B83" s="26" t="s">
        <v>162</v>
      </c>
      <c r="C83" s="123">
        <v>188.75</v>
      </c>
      <c r="D83" s="117">
        <v>863.25</v>
      </c>
      <c r="E83" s="27">
        <v>600</v>
      </c>
      <c r="F83" s="27">
        <v>600</v>
      </c>
      <c r="G83" s="60">
        <v>600</v>
      </c>
      <c r="H83" s="27">
        <v>600</v>
      </c>
      <c r="I83" s="66">
        <v>600</v>
      </c>
    </row>
    <row r="84" spans="1:9" ht="15" customHeight="1" x14ac:dyDescent="0.25">
      <c r="A84" s="112" t="s">
        <v>189</v>
      </c>
      <c r="B84" s="26" t="s">
        <v>54</v>
      </c>
      <c r="C84" s="123">
        <v>158.4</v>
      </c>
      <c r="D84" s="117">
        <v>419.52</v>
      </c>
      <c r="E84" s="27">
        <v>300</v>
      </c>
      <c r="F84" s="27">
        <v>300</v>
      </c>
      <c r="G84" s="60">
        <v>300</v>
      </c>
      <c r="H84" s="27">
        <v>300</v>
      </c>
      <c r="I84" s="66">
        <v>300</v>
      </c>
    </row>
    <row r="85" spans="1:9" ht="15" customHeight="1" x14ac:dyDescent="0.25">
      <c r="A85" s="112" t="s">
        <v>214</v>
      </c>
      <c r="B85" s="26" t="s">
        <v>55</v>
      </c>
      <c r="C85" s="123">
        <v>243.06</v>
      </c>
      <c r="D85" s="117">
        <v>3164.73</v>
      </c>
      <c r="E85" s="27">
        <v>150</v>
      </c>
      <c r="F85" s="27">
        <v>650</v>
      </c>
      <c r="G85" s="27">
        <v>500</v>
      </c>
      <c r="H85" s="27">
        <v>500</v>
      </c>
      <c r="I85" s="28">
        <v>580</v>
      </c>
    </row>
    <row r="86" spans="1:9" ht="15" customHeight="1" x14ac:dyDescent="0.25">
      <c r="A86" s="112" t="s">
        <v>190</v>
      </c>
      <c r="B86" s="26" t="s">
        <v>56</v>
      </c>
      <c r="C86" s="123">
        <v>3350.53</v>
      </c>
      <c r="D86" s="117">
        <v>3350.53</v>
      </c>
      <c r="E86" s="27">
        <v>3350</v>
      </c>
      <c r="F86" s="27">
        <v>3350</v>
      </c>
      <c r="G86" s="60">
        <v>3350</v>
      </c>
      <c r="H86" s="27">
        <v>3350</v>
      </c>
      <c r="I86" s="66">
        <v>3350</v>
      </c>
    </row>
    <row r="87" spans="1:9" ht="15" customHeight="1" x14ac:dyDescent="0.25">
      <c r="A87" s="111" t="s">
        <v>185</v>
      </c>
      <c r="B87" s="43" t="s">
        <v>25</v>
      </c>
      <c r="C87" s="125">
        <f t="shared" ref="C87:E87" si="18">SUM(C80:C86)</f>
        <v>6717.98</v>
      </c>
      <c r="D87" s="115">
        <f t="shared" si="18"/>
        <v>14169.36</v>
      </c>
      <c r="E87" s="29">
        <f t="shared" si="18"/>
        <v>8600</v>
      </c>
      <c r="F87" s="29">
        <f t="shared" ref="F87:H87" si="19">SUM(F80:F86)</f>
        <v>9000</v>
      </c>
      <c r="G87" s="61">
        <f t="shared" si="19"/>
        <v>8850</v>
      </c>
      <c r="H87" s="29">
        <f t="shared" si="19"/>
        <v>8850</v>
      </c>
      <c r="I87" s="67">
        <f t="shared" ref="I87" si="20">SUM(I80:I86)</f>
        <v>8930</v>
      </c>
    </row>
    <row r="88" spans="1:9" ht="15" customHeight="1" x14ac:dyDescent="0.25">
      <c r="A88" s="109" t="s">
        <v>192</v>
      </c>
      <c r="B88" s="26" t="s">
        <v>57</v>
      </c>
      <c r="C88" s="123">
        <v>1305.82</v>
      </c>
      <c r="D88" s="117">
        <v>2300</v>
      </c>
      <c r="E88" s="27">
        <v>500</v>
      </c>
      <c r="F88" s="27">
        <v>500</v>
      </c>
      <c r="G88" s="60">
        <v>500</v>
      </c>
      <c r="H88" s="27">
        <v>500</v>
      </c>
      <c r="I88" s="66">
        <v>500</v>
      </c>
    </row>
    <row r="89" spans="1:9" ht="15" customHeight="1" x14ac:dyDescent="0.25">
      <c r="A89" s="109" t="s">
        <v>193</v>
      </c>
      <c r="B89" s="26" t="s">
        <v>58</v>
      </c>
      <c r="C89" s="123">
        <v>813.89</v>
      </c>
      <c r="D89" s="117">
        <v>2309.48</v>
      </c>
      <c r="E89" s="27">
        <v>2000</v>
      </c>
      <c r="F89" s="27">
        <v>3200</v>
      </c>
      <c r="G89" s="60">
        <v>1500</v>
      </c>
      <c r="H89" s="27">
        <v>1500</v>
      </c>
      <c r="I89" s="66">
        <v>2000</v>
      </c>
    </row>
    <row r="90" spans="1:9" ht="15" customHeight="1" x14ac:dyDescent="0.25">
      <c r="A90" s="109" t="s">
        <v>194</v>
      </c>
      <c r="B90" s="26" t="s">
        <v>59</v>
      </c>
      <c r="C90" s="123">
        <v>288</v>
      </c>
      <c r="D90" s="117">
        <v>936.21</v>
      </c>
      <c r="E90" s="27">
        <v>300</v>
      </c>
      <c r="F90" s="27">
        <v>310</v>
      </c>
      <c r="G90" s="60">
        <v>300</v>
      </c>
      <c r="H90" s="27">
        <v>300</v>
      </c>
      <c r="I90" s="66">
        <v>300</v>
      </c>
    </row>
    <row r="91" spans="1:9" ht="15" customHeight="1" x14ac:dyDescent="0.25">
      <c r="A91" s="109" t="s">
        <v>195</v>
      </c>
      <c r="B91" s="26" t="s">
        <v>60</v>
      </c>
      <c r="C91" s="123">
        <v>4244.4399999999996</v>
      </c>
      <c r="D91" s="117">
        <v>4927.1400000000003</v>
      </c>
      <c r="E91" s="27">
        <v>5000</v>
      </c>
      <c r="F91" s="27">
        <v>5000</v>
      </c>
      <c r="G91" s="60">
        <v>5000</v>
      </c>
      <c r="H91" s="27">
        <v>5000</v>
      </c>
      <c r="I91" s="66">
        <v>6000</v>
      </c>
    </row>
    <row r="92" spans="1:9" ht="15" customHeight="1" x14ac:dyDescent="0.25">
      <c r="A92" s="109" t="s">
        <v>196</v>
      </c>
      <c r="B92" s="26" t="s">
        <v>61</v>
      </c>
      <c r="C92" s="123">
        <v>323</v>
      </c>
      <c r="D92" s="117">
        <v>240.52</v>
      </c>
      <c r="E92" s="27">
        <v>500</v>
      </c>
      <c r="F92" s="27">
        <v>300</v>
      </c>
      <c r="G92" s="60">
        <v>500</v>
      </c>
      <c r="H92" s="27">
        <v>500</v>
      </c>
      <c r="I92" s="66">
        <v>600</v>
      </c>
    </row>
    <row r="93" spans="1:9" ht="15" customHeight="1" x14ac:dyDescent="0.25">
      <c r="A93" s="109" t="s">
        <v>197</v>
      </c>
      <c r="B93" s="26" t="s">
        <v>62</v>
      </c>
      <c r="C93" s="123">
        <v>55.02</v>
      </c>
      <c r="D93" s="117">
        <v>64.790000000000006</v>
      </c>
      <c r="E93" s="27">
        <v>80</v>
      </c>
      <c r="F93" s="27">
        <v>80</v>
      </c>
      <c r="G93" s="60">
        <v>80</v>
      </c>
      <c r="H93" s="27">
        <v>80</v>
      </c>
      <c r="I93" s="66">
        <v>80</v>
      </c>
    </row>
    <row r="94" spans="1:9" ht="15" customHeight="1" x14ac:dyDescent="0.25">
      <c r="A94" s="109" t="s">
        <v>198</v>
      </c>
      <c r="B94" s="26" t="s">
        <v>63</v>
      </c>
      <c r="C94" s="123">
        <v>550.17999999999995</v>
      </c>
      <c r="D94" s="117">
        <v>648.01</v>
      </c>
      <c r="E94" s="27">
        <v>700</v>
      </c>
      <c r="F94" s="27">
        <v>700</v>
      </c>
      <c r="G94" s="60">
        <v>700</v>
      </c>
      <c r="H94" s="27">
        <v>700</v>
      </c>
      <c r="I94" s="66">
        <v>800</v>
      </c>
    </row>
    <row r="95" spans="1:9" ht="15" customHeight="1" x14ac:dyDescent="0.25">
      <c r="A95" s="109" t="s">
        <v>199</v>
      </c>
      <c r="B95" s="26" t="s">
        <v>64</v>
      </c>
      <c r="C95" s="123">
        <v>34.200000000000003</v>
      </c>
      <c r="D95" s="117">
        <v>37.020000000000003</v>
      </c>
      <c r="E95" s="27">
        <v>45</v>
      </c>
      <c r="F95" s="27">
        <v>45</v>
      </c>
      <c r="G95" s="60">
        <v>45</v>
      </c>
      <c r="H95" s="27">
        <v>45</v>
      </c>
      <c r="I95" s="66">
        <v>45</v>
      </c>
    </row>
    <row r="96" spans="1:9" ht="15" customHeight="1" x14ac:dyDescent="0.25">
      <c r="A96" s="109" t="s">
        <v>200</v>
      </c>
      <c r="B96" s="26" t="s">
        <v>65</v>
      </c>
      <c r="C96" s="123">
        <v>117.9</v>
      </c>
      <c r="D96" s="117">
        <v>138.85</v>
      </c>
      <c r="E96" s="27">
        <v>150</v>
      </c>
      <c r="F96" s="27">
        <v>150</v>
      </c>
      <c r="G96" s="60">
        <v>150</v>
      </c>
      <c r="H96" s="27">
        <v>150</v>
      </c>
      <c r="I96" s="66">
        <v>150</v>
      </c>
    </row>
    <row r="97" spans="1:13" ht="15" customHeight="1" x14ac:dyDescent="0.25">
      <c r="A97" s="109" t="s">
        <v>201</v>
      </c>
      <c r="B97" s="26" t="s">
        <v>66</v>
      </c>
      <c r="C97" s="123">
        <v>35.799999999999997</v>
      </c>
      <c r="D97" s="117">
        <v>45.73</v>
      </c>
      <c r="E97" s="27">
        <v>55</v>
      </c>
      <c r="F97" s="27">
        <v>55</v>
      </c>
      <c r="G97" s="60">
        <v>55</v>
      </c>
      <c r="H97" s="27">
        <v>55</v>
      </c>
      <c r="I97" s="66">
        <v>55</v>
      </c>
    </row>
    <row r="98" spans="1:13" ht="15" customHeight="1" x14ac:dyDescent="0.25">
      <c r="A98" s="109" t="s">
        <v>127</v>
      </c>
      <c r="B98" s="26" t="s">
        <v>67</v>
      </c>
      <c r="C98" s="123">
        <v>186.65</v>
      </c>
      <c r="D98" s="117">
        <v>219.86</v>
      </c>
      <c r="E98" s="27">
        <v>250</v>
      </c>
      <c r="F98" s="27">
        <v>250</v>
      </c>
      <c r="G98" s="60">
        <v>250</v>
      </c>
      <c r="H98" s="27">
        <v>250</v>
      </c>
      <c r="I98" s="66">
        <v>350</v>
      </c>
    </row>
    <row r="99" spans="1:13" ht="15" customHeight="1" x14ac:dyDescent="0.25">
      <c r="A99" s="109" t="s">
        <v>72</v>
      </c>
      <c r="B99" s="26" t="s">
        <v>68</v>
      </c>
      <c r="C99" s="123">
        <v>4944.17</v>
      </c>
      <c r="D99" s="117">
        <v>3769.48</v>
      </c>
      <c r="E99" s="27">
        <v>4500</v>
      </c>
      <c r="F99" s="27">
        <v>4260</v>
      </c>
      <c r="G99" s="60">
        <v>4400</v>
      </c>
      <c r="H99" s="27">
        <v>5000</v>
      </c>
      <c r="I99" s="66">
        <v>5000</v>
      </c>
    </row>
    <row r="100" spans="1:13" ht="15" customHeight="1" x14ac:dyDescent="0.25">
      <c r="A100" s="109" t="s">
        <v>202</v>
      </c>
      <c r="B100" s="26" t="s">
        <v>69</v>
      </c>
      <c r="C100" s="123">
        <v>986.05</v>
      </c>
      <c r="D100" s="117">
        <v>862.19</v>
      </c>
      <c r="E100" s="27">
        <v>700</v>
      </c>
      <c r="F100" s="27">
        <v>650</v>
      </c>
      <c r="G100" s="60">
        <v>600</v>
      </c>
      <c r="H100" s="27">
        <v>700</v>
      </c>
      <c r="I100" s="66">
        <v>800</v>
      </c>
    </row>
    <row r="101" spans="1:13" ht="15" customHeight="1" x14ac:dyDescent="0.25">
      <c r="A101" s="109" t="s">
        <v>212</v>
      </c>
      <c r="B101" s="26" t="s">
        <v>161</v>
      </c>
      <c r="C101" s="123">
        <v>98.52</v>
      </c>
      <c r="D101" s="117">
        <v>0</v>
      </c>
      <c r="E101" s="27">
        <v>0</v>
      </c>
      <c r="F101" s="27">
        <v>0</v>
      </c>
      <c r="G101" s="60">
        <v>0</v>
      </c>
      <c r="H101" s="27">
        <v>0</v>
      </c>
      <c r="I101" s="66">
        <v>0</v>
      </c>
      <c r="L101" s="24" t="s">
        <v>0</v>
      </c>
    </row>
    <row r="102" spans="1:13" ht="15" customHeight="1" x14ac:dyDescent="0.25">
      <c r="A102" s="109" t="s">
        <v>109</v>
      </c>
      <c r="B102" s="26" t="s">
        <v>224</v>
      </c>
      <c r="C102" s="128">
        <v>320.77</v>
      </c>
      <c r="D102" s="119">
        <v>623</v>
      </c>
      <c r="E102" s="31">
        <v>500</v>
      </c>
      <c r="F102" s="31">
        <v>500</v>
      </c>
      <c r="G102" s="63">
        <v>500</v>
      </c>
      <c r="H102" s="31">
        <v>500</v>
      </c>
      <c r="I102" s="69">
        <v>600</v>
      </c>
      <c r="M102" s="24"/>
    </row>
    <row r="103" spans="1:13" ht="15" customHeight="1" x14ac:dyDescent="0.25">
      <c r="A103" s="111" t="s">
        <v>191</v>
      </c>
      <c r="B103" s="43" t="s">
        <v>25</v>
      </c>
      <c r="C103" s="129">
        <f t="shared" ref="C103:I103" si="21">SUM(C88:C102)</f>
        <v>14304.41</v>
      </c>
      <c r="D103" s="120">
        <f t="shared" si="21"/>
        <v>17122.280000000002</v>
      </c>
      <c r="E103" s="32">
        <f t="shared" si="21"/>
        <v>15280</v>
      </c>
      <c r="F103" s="32">
        <f t="shared" si="21"/>
        <v>16000</v>
      </c>
      <c r="G103" s="64">
        <f t="shared" si="21"/>
        <v>14580</v>
      </c>
      <c r="H103" s="32">
        <f t="shared" si="21"/>
        <v>15280</v>
      </c>
      <c r="I103" s="70">
        <f t="shared" si="21"/>
        <v>17280</v>
      </c>
    </row>
    <row r="104" spans="1:13" ht="15" customHeight="1" x14ac:dyDescent="0.25">
      <c r="A104" s="113" t="s">
        <v>71</v>
      </c>
      <c r="B104" s="26" t="s">
        <v>70</v>
      </c>
      <c r="C104" s="123">
        <v>148.13999999999999</v>
      </c>
      <c r="D104" s="117">
        <v>146.65</v>
      </c>
      <c r="E104" s="27">
        <v>140</v>
      </c>
      <c r="F104" s="27">
        <v>180</v>
      </c>
      <c r="G104" s="60">
        <v>190</v>
      </c>
      <c r="H104" s="27">
        <v>190</v>
      </c>
      <c r="I104" s="66">
        <v>190</v>
      </c>
    </row>
    <row r="105" spans="1:13" ht="15" customHeight="1" x14ac:dyDescent="0.25">
      <c r="A105" s="113" t="s">
        <v>204</v>
      </c>
      <c r="B105" s="26" t="s">
        <v>179</v>
      </c>
      <c r="C105" s="123">
        <v>0</v>
      </c>
      <c r="D105" s="117">
        <v>3.6</v>
      </c>
      <c r="E105" s="27">
        <v>60</v>
      </c>
      <c r="F105" s="27">
        <v>60</v>
      </c>
      <c r="G105" s="60">
        <v>60</v>
      </c>
      <c r="H105" s="27">
        <v>60</v>
      </c>
      <c r="I105" s="66">
        <v>60</v>
      </c>
    </row>
    <row r="106" spans="1:13" ht="15" customHeight="1" x14ac:dyDescent="0.25">
      <c r="A106" s="113" t="s">
        <v>72</v>
      </c>
      <c r="B106" s="26" t="s">
        <v>73</v>
      </c>
      <c r="C106" s="123">
        <v>59.95</v>
      </c>
      <c r="D106" s="117">
        <v>39.99</v>
      </c>
      <c r="E106" s="27">
        <v>50</v>
      </c>
      <c r="F106" s="27">
        <v>50</v>
      </c>
      <c r="G106" s="60">
        <v>50</v>
      </c>
      <c r="H106" s="27">
        <v>50</v>
      </c>
      <c r="I106" s="66">
        <v>50</v>
      </c>
    </row>
    <row r="107" spans="1:13" ht="15" customHeight="1" thickBot="1" x14ac:dyDescent="0.3">
      <c r="A107" s="133" t="s">
        <v>203</v>
      </c>
      <c r="B107" s="134" t="s">
        <v>25</v>
      </c>
      <c r="C107" s="130">
        <f t="shared" ref="C107:E107" si="22">SUM(C104:C106)</f>
        <v>208.08999999999997</v>
      </c>
      <c r="D107" s="121">
        <f t="shared" si="22"/>
        <v>190.24</v>
      </c>
      <c r="E107" s="84">
        <f t="shared" si="22"/>
        <v>250</v>
      </c>
      <c r="F107" s="84">
        <f t="shared" ref="F107:H107" si="23">SUM(F104:F106)</f>
        <v>290</v>
      </c>
      <c r="G107" s="85">
        <f t="shared" si="23"/>
        <v>300</v>
      </c>
      <c r="H107" s="84">
        <f t="shared" si="23"/>
        <v>300</v>
      </c>
      <c r="I107" s="86">
        <f t="shared" ref="I107" si="24">SUM(I104:I106)</f>
        <v>300</v>
      </c>
    </row>
    <row r="108" spans="1:13" ht="15" customHeight="1" thickBot="1" x14ac:dyDescent="0.3">
      <c r="A108" s="114" t="s">
        <v>25</v>
      </c>
      <c r="B108" s="45" t="s">
        <v>0</v>
      </c>
      <c r="C108" s="36">
        <f>SUM(C44+C45+C51+C56+C58+C62+C67+67+C73+C79+C87+C103+C107)</f>
        <v>271650.51</v>
      </c>
      <c r="D108" s="33">
        <f>SUM(D44+D45+D51+D56+D58+D62+D67+D69+D73+D79+D87+D103+D107)</f>
        <v>255220.93000000002</v>
      </c>
      <c r="E108" s="33">
        <f>SUM(E44+E45+E51+E56+E58+E62+E67+E69+E73+E79+E87+E103+E107)</f>
        <v>104000</v>
      </c>
      <c r="F108" s="33">
        <f>SUM(F44+F45+F51+F56+F58+F62+F67+F69+F73+F79+F87+F103+F107)</f>
        <v>168000</v>
      </c>
      <c r="G108" s="71">
        <f>SUM(G44+G45+G51+G56+G58+G62+G67+G69+G73+G79+G87+G103+LG111)</f>
        <v>187000</v>
      </c>
      <c r="H108" s="57">
        <f>SUM(H44+H45+H51+H56+H58+H62+H67+H69+H73+H79+H87+H103+H107)</f>
        <v>114500</v>
      </c>
      <c r="I108" s="41">
        <f>SUM(I44+I45+I51+I56+I58+I62+I67+I69+I73+I79+I87+I103+I107)</f>
        <v>118000</v>
      </c>
      <c r="K108" s="24"/>
    </row>
    <row r="109" spans="1:13" ht="15" customHeight="1" x14ac:dyDescent="0.25">
      <c r="J109" s="24"/>
      <c r="K109" s="24"/>
    </row>
    <row r="110" spans="1:13" ht="15" customHeight="1" x14ac:dyDescent="0.25">
      <c r="J110" s="24"/>
      <c r="K110" s="24"/>
    </row>
    <row r="111" spans="1:13" ht="15" customHeight="1" x14ac:dyDescent="0.25">
      <c r="J111" s="24"/>
      <c r="K111" s="24"/>
    </row>
    <row r="112" spans="1:13" ht="15.75" customHeight="1" x14ac:dyDescent="0.25">
      <c r="J112" s="24"/>
      <c r="K112" s="24"/>
    </row>
    <row r="113" spans="5:12" ht="15.75" customHeight="1" x14ac:dyDescent="0.25">
      <c r="J113" s="24"/>
      <c r="K113" s="24"/>
    </row>
    <row r="114" spans="5:12" ht="15" customHeight="1" x14ac:dyDescent="0.25">
      <c r="J114" s="24"/>
      <c r="K114" s="24"/>
      <c r="L114" s="24"/>
    </row>
    <row r="115" spans="5:12" ht="15" customHeight="1" x14ac:dyDescent="0.25">
      <c r="K115" s="24"/>
      <c r="L115" s="24"/>
    </row>
    <row r="116" spans="5:12" ht="15" customHeight="1" x14ac:dyDescent="0.25"/>
    <row r="117" spans="5:12" ht="15" customHeight="1" x14ac:dyDescent="0.25"/>
    <row r="118" spans="5:12" ht="15" customHeight="1" x14ac:dyDescent="0.25"/>
    <row r="119" spans="5:12" ht="15" customHeight="1" x14ac:dyDescent="0.25"/>
    <row r="120" spans="5:12" ht="15" customHeight="1" x14ac:dyDescent="0.25">
      <c r="E120" s="24" t="s">
        <v>0</v>
      </c>
    </row>
    <row r="121" spans="5:12" ht="15" customHeight="1" x14ac:dyDescent="0.25"/>
    <row r="122" spans="5:12" ht="15" customHeight="1" x14ac:dyDescent="0.25"/>
    <row r="123" spans="5:12" ht="15" customHeight="1" x14ac:dyDescent="0.25"/>
    <row r="124" spans="5:12" ht="15" customHeight="1" x14ac:dyDescent="0.25"/>
    <row r="125" spans="5:12" ht="15" customHeight="1" x14ac:dyDescent="0.25"/>
    <row r="126" spans="5:12" ht="15" customHeight="1" x14ac:dyDescent="0.25"/>
    <row r="127" spans="5:12" ht="15" customHeight="1" x14ac:dyDescent="0.25"/>
    <row r="128" spans="5:12" ht="15" customHeight="1" x14ac:dyDescent="0.25"/>
    <row r="129" spans="11:11" ht="15" customHeight="1" x14ac:dyDescent="0.25"/>
    <row r="130" spans="11:11" ht="15" customHeight="1" x14ac:dyDescent="0.25">
      <c r="K130" s="24" t="s">
        <v>0</v>
      </c>
    </row>
    <row r="131" spans="11:11" ht="1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OBEC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ZMOS</dc:creator>
  <cp:keywords/>
  <dc:description/>
  <cp:lastModifiedBy>ŠŤAVINOVÁ Melinda</cp:lastModifiedBy>
  <cp:lastPrinted>2024-11-19T13:13:49Z</cp:lastPrinted>
  <dcterms:created xsi:type="dcterms:W3CDTF">2013-01-14T12:45:25Z</dcterms:created>
  <dcterms:modified xsi:type="dcterms:W3CDTF">2024-12-05T08:00:36Z</dcterms:modified>
  <cp:category/>
</cp:coreProperties>
</file>